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85" windowWidth="25185" windowHeight="11295" activeTab="1"/>
  </bookViews>
  <sheets>
    <sheet name="Summary" sheetId="1" r:id="rId1"/>
    <sheet name="ProductMix" sheetId="2" r:id="rId2"/>
    <sheet name="Alloc1" sheetId="3" r:id="rId3"/>
    <sheet name="Alloc2" sheetId="4" r:id="rId4"/>
    <sheet name="Blend1" sheetId="5" r:id="rId5"/>
    <sheet name="Blend2" sheetId="6" r:id="rId6"/>
    <sheet name="Process" sheetId="7" r:id="rId7"/>
    <sheet name="Cutstock" sheetId="8" r:id="rId8"/>
  </sheets>
  <definedNames>
    <definedName name="_scenchg_count" localSheetId="1" hidden="1">3</definedName>
    <definedName name="_scenchg1" localSheetId="1" hidden="1">ProductMix!$D$7</definedName>
    <definedName name="_scenchg2" localSheetId="1" hidden="1">ProductMix!$E$7</definedName>
    <definedName name="_scenchg3" localSheetId="1" hidden="1">ProductMix!$F$7</definedName>
    <definedName name="Alpha1000s_available">Alloc2!$E$9</definedName>
    <definedName name="Alpha1000s_used">Alloc2!$B$15:$F$15</definedName>
    <definedName name="Alpha2000s_available">Alloc2!$E$10</definedName>
    <definedName name="Alpha2000s_used">Alloc2!$B$16:$F$16</definedName>
    <definedName name="Alpha3000s_available">Alloc2!$E$11</definedName>
    <definedName name="Alpha3000s_used">Alloc2!$B$17:$F$17</definedName>
    <definedName name="Amounts_produced">Blend2!$B$24:$F$27</definedName>
    <definedName name="Amounts_to_produce">Blend1!$B$14:$B$17</definedName>
    <definedName name="anscount" hidden="1">2</definedName>
    <definedName name="Avail_Production">Blend1!$D$14:$D$17</definedName>
    <definedName name="Calcium_produced">Blend1!$B$22</definedName>
    <definedName name="Calcium_production">Blend2!$B$40:$F$40</definedName>
    <definedName name="Calcium_required">Blend1!$B$23</definedName>
    <definedName name="Calcium_requirement">Blend2!$B$41:$F$41</definedName>
    <definedName name="Demand" localSheetId="2">Alloc1!$B$23</definedName>
    <definedName name="Demand" localSheetId="3">Alloc2!$B$27:$F$27</definedName>
    <definedName name="Demand">Process!$B$17:$E$17</definedName>
    <definedName name="Hours_available">Process!$E$3</definedName>
    <definedName name="limcount" hidden="1">2</definedName>
    <definedName name="lssolver_drv" localSheetId="2" hidden="1">1</definedName>
    <definedName name="lssolver_drv" localSheetId="3" hidden="1">2</definedName>
    <definedName name="lssolver_drv" localSheetId="1" hidden="1">2</definedName>
    <definedName name="lssolver_est" localSheetId="2" hidden="1">1</definedName>
    <definedName name="lssolver_est" localSheetId="3" hidden="1">2</definedName>
    <definedName name="lssolver_est" localSheetId="4" hidden="1">1</definedName>
    <definedName name="lssolver_est" localSheetId="5" hidden="1">2</definedName>
    <definedName name="lssolver_est" localSheetId="7" hidden="1">1</definedName>
    <definedName name="lssolver_est" localSheetId="6" hidden="1">1</definedName>
    <definedName name="lssolver_est" localSheetId="1" hidden="1">1</definedName>
    <definedName name="lssolver_itr" localSheetId="2" hidden="1">100</definedName>
    <definedName name="lssolver_itr" localSheetId="3" hidden="1">1000</definedName>
    <definedName name="lssolver_itr" localSheetId="4" hidden="1">100</definedName>
    <definedName name="lssolver_itr" localSheetId="5" hidden="1">100</definedName>
    <definedName name="lssolver_itr" localSheetId="7" hidden="1">100</definedName>
    <definedName name="lssolver_itr" localSheetId="6" hidden="1">100</definedName>
    <definedName name="lssolver_itr" localSheetId="1" hidden="1">100</definedName>
    <definedName name="lssolver_neg" localSheetId="2" hidden="1">1</definedName>
    <definedName name="lssolver_neg" localSheetId="3" hidden="1">1</definedName>
    <definedName name="lssolver_neg" localSheetId="4" hidden="1">1</definedName>
    <definedName name="lssolver_neg" localSheetId="5" hidden="1">1</definedName>
    <definedName name="lssolver_neg" localSheetId="7" hidden="1">1</definedName>
    <definedName name="lssolver_neg" localSheetId="6" hidden="1">1</definedName>
    <definedName name="lssolver_neg" localSheetId="1" hidden="1">1</definedName>
    <definedName name="lssolver_piv" localSheetId="2" hidden="1">0.000001</definedName>
    <definedName name="lssolver_piv" localSheetId="3" hidden="1">0.000001</definedName>
    <definedName name="lssolver_piv" localSheetId="4" hidden="1">0.000001</definedName>
    <definedName name="lssolver_piv" localSheetId="5" hidden="1">0.000001</definedName>
    <definedName name="lssolver_piv" localSheetId="7" hidden="1">0.000001</definedName>
    <definedName name="lssolver_piv" localSheetId="6" hidden="1">0.000001</definedName>
    <definedName name="lssolver_piv" localSheetId="1" hidden="1">0.000001</definedName>
    <definedName name="lssolver_pre" localSheetId="2" hidden="1">0.000001</definedName>
    <definedName name="lssolver_pre" localSheetId="3" hidden="1">0.00000001</definedName>
    <definedName name="lssolver_pre" localSheetId="4" hidden="1">0.000001</definedName>
    <definedName name="lssolver_pre" localSheetId="5" hidden="1">0.00000001</definedName>
    <definedName name="lssolver_pre" localSheetId="7" hidden="1">0.000001</definedName>
    <definedName name="lssolver_pre" localSheetId="6" hidden="1">0.000001</definedName>
    <definedName name="lssolver_pre" localSheetId="1" hidden="1">0.000001</definedName>
    <definedName name="lssolver_red" localSheetId="2" hidden="1">0.000001</definedName>
    <definedName name="lssolver_red" localSheetId="3" hidden="1">0.000001</definedName>
    <definedName name="lssolver_red" localSheetId="4" hidden="1">0.000001</definedName>
    <definedName name="lssolver_red" localSheetId="5" hidden="1">0.000001</definedName>
    <definedName name="lssolver_red" localSheetId="7" hidden="1">0.000001</definedName>
    <definedName name="lssolver_red" localSheetId="6" hidden="1">0.000001</definedName>
    <definedName name="lssolver_red" localSheetId="1" hidden="1">0.000001</definedName>
    <definedName name="lssolver_rep" localSheetId="2" hidden="1">2</definedName>
    <definedName name="lssolver_rep" localSheetId="3" hidden="1">1</definedName>
    <definedName name="lssolver_rep" localSheetId="4" hidden="1">2</definedName>
    <definedName name="lssolver_rep" localSheetId="5" hidden="1">2</definedName>
    <definedName name="lssolver_rep" localSheetId="7" hidden="1">2</definedName>
    <definedName name="lssolver_rep" localSheetId="6" hidden="1">2</definedName>
    <definedName name="lssolver_rep" localSheetId="1" hidden="1">2</definedName>
    <definedName name="lssolver_scl" localSheetId="2" hidden="1">0</definedName>
    <definedName name="lssolver_scl" localSheetId="3" hidden="1">0</definedName>
    <definedName name="lssolver_scl" localSheetId="4" hidden="1">0</definedName>
    <definedName name="lssolver_scl" localSheetId="5" hidden="1">0</definedName>
    <definedName name="lssolver_scl" localSheetId="7" hidden="1">0</definedName>
    <definedName name="lssolver_scl" localSheetId="6" hidden="1">0</definedName>
    <definedName name="lssolver_scl" localSheetId="1" hidden="1">0</definedName>
    <definedName name="lssolver_sho" localSheetId="2" hidden="1">2</definedName>
    <definedName name="lssolver_sho" localSheetId="3" hidden="1">2</definedName>
    <definedName name="lssolver_sho" localSheetId="4" hidden="1">2</definedName>
    <definedName name="lssolver_sho" localSheetId="5" hidden="1">2</definedName>
    <definedName name="lssolver_sho" localSheetId="7" hidden="1">2</definedName>
    <definedName name="lssolver_sho" localSheetId="6" hidden="1">2</definedName>
    <definedName name="lssolver_sho" localSheetId="1" hidden="1">2</definedName>
    <definedName name="lssolver_sol" localSheetId="2" hidden="1">0.0001</definedName>
    <definedName name="lssolver_sol" localSheetId="3" hidden="1">0.0001</definedName>
    <definedName name="lssolver_sol" localSheetId="4" hidden="1">0.0001</definedName>
    <definedName name="lssolver_sol" localSheetId="5" hidden="1">0.0001</definedName>
    <definedName name="lssolver_sol" localSheetId="7" hidden="1">0.0001</definedName>
    <definedName name="lssolver_sol" localSheetId="6" hidden="1">0.0001</definedName>
    <definedName name="lssolver_sol" localSheetId="1" hidden="1">0.0001</definedName>
    <definedName name="lssolver_tim" localSheetId="2" hidden="1">100</definedName>
    <definedName name="lssolver_tim" localSheetId="3" hidden="1">1000</definedName>
    <definedName name="lssolver_tim" localSheetId="4" hidden="1">100</definedName>
    <definedName name="lssolver_tim" localSheetId="5" hidden="1">100</definedName>
    <definedName name="lssolver_tim" localSheetId="7" hidden="1">100</definedName>
    <definedName name="lssolver_tim" localSheetId="6" hidden="1">5000</definedName>
    <definedName name="lssolver_tim" localSheetId="1" hidden="1">100</definedName>
    <definedName name="lssolver_tol" localSheetId="2" hidden="1">0</definedName>
    <definedName name="lssolver_tol" localSheetId="3" hidden="1">0</definedName>
    <definedName name="lssolver_tol" localSheetId="4" hidden="1">0.05</definedName>
    <definedName name="lssolver_tol" localSheetId="5" hidden="1">0</definedName>
    <definedName name="lssolver_tol" localSheetId="7" hidden="1">0</definedName>
    <definedName name="lssolver_tol" localSheetId="6" hidden="1">0.05</definedName>
    <definedName name="lssolver_tol" localSheetId="1" hidden="1">0.05</definedName>
    <definedName name="Machines_available">Alloc1!$E$9:$E$11</definedName>
    <definedName name="Machines_used" localSheetId="2">Alloc1!$B$14:$B$16</definedName>
    <definedName name="Machines_used">Alloc2!$B$15:$F$17</definedName>
    <definedName name="Magnesium_produced">Blend1!$B$27</definedName>
    <definedName name="Magnesium_production">Blend2!$B$46:$F$46</definedName>
    <definedName name="Magnesium_required">Blend1!$B$28</definedName>
    <definedName name="Magnesium_requirement">Blend2!$B$47:$F$47</definedName>
    <definedName name="Maximum_production">Blend2!$B$33:$F$36</definedName>
    <definedName name="Maximum_products" localSheetId="2">Alloc1!$B$26:$B$28</definedName>
    <definedName name="Maximum_products">Alloc2!$B$31:$F$33</definedName>
    <definedName name="Number_available">ProductMix!$B$9:$B$13</definedName>
    <definedName name="Number_of_open_quarries">Blend2!$B$20:$F$20</definedName>
    <definedName name="Number_to_build">ProductMix!$D$7:$F$7</definedName>
    <definedName name="Number_used">ProductMix!$C$9:$C$13</definedName>
    <definedName name="Products_made" localSheetId="2">Alloc1!$B$19:$B$21</definedName>
    <definedName name="Products_made">Alloc2!$B$21:$F$23</definedName>
    <definedName name="qpsolver_itr" localSheetId="2" hidden="1">100</definedName>
    <definedName name="qpsolver_itr" localSheetId="3" hidden="1">1000</definedName>
    <definedName name="qpsolver_itr" localSheetId="4" hidden="1">100</definedName>
    <definedName name="qpsolver_itr" localSheetId="5" hidden="1">100</definedName>
    <definedName name="qpsolver_itr" localSheetId="7" hidden="1">100</definedName>
    <definedName name="qpsolver_itr" localSheetId="6" hidden="1">100</definedName>
    <definedName name="qpsolver_itr" localSheetId="1" hidden="1">100</definedName>
    <definedName name="qpsolver_lin" localSheetId="2" hidden="1">1</definedName>
    <definedName name="qpsolver_lin" localSheetId="3" hidden="1">1</definedName>
    <definedName name="qpsolver_lin" localSheetId="4" hidden="1">1</definedName>
    <definedName name="qpsolver_lin" localSheetId="5" hidden="1">1</definedName>
    <definedName name="qpsolver_lin" localSheetId="7" hidden="1">1</definedName>
    <definedName name="qpsolver_lin" localSheetId="6" hidden="1">1</definedName>
    <definedName name="qpsolver_lin" localSheetId="1" hidden="1">1</definedName>
    <definedName name="qpsolver_neg" localSheetId="2" hidden="1">1</definedName>
    <definedName name="qpsolver_neg" localSheetId="3" hidden="1">1</definedName>
    <definedName name="qpsolver_neg" localSheetId="4" hidden="1">1</definedName>
    <definedName name="qpsolver_neg" localSheetId="5" hidden="1">1</definedName>
    <definedName name="qpsolver_neg" localSheetId="7" hidden="1">1</definedName>
    <definedName name="qpsolver_neg" localSheetId="6" hidden="1">1</definedName>
    <definedName name="qpsolver_neg" localSheetId="1" hidden="1">1</definedName>
    <definedName name="qpsolver_piv" localSheetId="2" hidden="1">0.000001</definedName>
    <definedName name="qpsolver_piv" localSheetId="3" hidden="1">0.000001</definedName>
    <definedName name="qpsolver_piv" localSheetId="4" hidden="1">0.000001</definedName>
    <definedName name="qpsolver_piv" localSheetId="5" hidden="1">0.000001</definedName>
    <definedName name="qpsolver_piv" localSheetId="7" hidden="1">0.000001</definedName>
    <definedName name="qpsolver_piv" localSheetId="6" hidden="1">0.000001</definedName>
    <definedName name="qpsolver_piv" localSheetId="1" hidden="1">0.000001</definedName>
    <definedName name="qpsolver_pre" localSheetId="2" hidden="1">0.000001</definedName>
    <definedName name="qpsolver_pre" localSheetId="3" hidden="1">0.00000001</definedName>
    <definedName name="qpsolver_pre" localSheetId="4" hidden="1">0.000001</definedName>
    <definedName name="qpsolver_pre" localSheetId="5" hidden="1">0.00000001</definedName>
    <definedName name="qpsolver_pre" localSheetId="7" hidden="1">0.000001</definedName>
    <definedName name="qpsolver_pre" localSheetId="6" hidden="1">0.000001</definedName>
    <definedName name="qpsolver_pre" localSheetId="1" hidden="1">0.000001</definedName>
    <definedName name="qpsolver_red" localSheetId="2" hidden="1">0.000001</definedName>
    <definedName name="qpsolver_red" localSheetId="3" hidden="1">0.000001</definedName>
    <definedName name="qpsolver_red" localSheetId="4" hidden="1">0.000001</definedName>
    <definedName name="qpsolver_red" localSheetId="5" hidden="1">0.000001</definedName>
    <definedName name="qpsolver_red" localSheetId="7" hidden="1">0.000001</definedName>
    <definedName name="qpsolver_red" localSheetId="6" hidden="1">0.000001</definedName>
    <definedName name="qpsolver_red" localSheetId="1" hidden="1">0.000001</definedName>
    <definedName name="qpsolver_rep" localSheetId="2" hidden="1">2</definedName>
    <definedName name="qpsolver_rep" localSheetId="3" hidden="1">1</definedName>
    <definedName name="qpsolver_rep" localSheetId="4" hidden="1">2</definedName>
    <definedName name="qpsolver_rep" localSheetId="5" hidden="1">2</definedName>
    <definedName name="qpsolver_rep" localSheetId="7" hidden="1">2</definedName>
    <definedName name="qpsolver_rep" localSheetId="6" hidden="1">2</definedName>
    <definedName name="qpsolver_rep" localSheetId="1" hidden="1">2</definedName>
    <definedName name="qpsolver_scl" localSheetId="2" hidden="1">2</definedName>
    <definedName name="qpsolver_scl" localSheetId="3" hidden="1">2</definedName>
    <definedName name="qpsolver_scl" localSheetId="4" hidden="1">2</definedName>
    <definedName name="qpsolver_scl" localSheetId="5" hidden="1">2</definedName>
    <definedName name="qpsolver_scl" localSheetId="7" hidden="1">2</definedName>
    <definedName name="qpsolver_scl" localSheetId="6" hidden="1">2</definedName>
    <definedName name="qpsolver_scl" localSheetId="1" hidden="1">2</definedName>
    <definedName name="qpsolver_sho" localSheetId="2" hidden="1">2</definedName>
    <definedName name="qpsolver_sho" localSheetId="3" hidden="1">2</definedName>
    <definedName name="qpsolver_sho" localSheetId="4" hidden="1">2</definedName>
    <definedName name="qpsolver_sho" localSheetId="5" hidden="1">2</definedName>
    <definedName name="qpsolver_sho" localSheetId="7" hidden="1">2</definedName>
    <definedName name="qpsolver_sho" localSheetId="6" hidden="1">2</definedName>
    <definedName name="qpsolver_sho" localSheetId="1" hidden="1">2</definedName>
    <definedName name="qpsolver_tim" localSheetId="2" hidden="1">100</definedName>
    <definedName name="qpsolver_tim" localSheetId="3" hidden="1">1000</definedName>
    <definedName name="qpsolver_tim" localSheetId="4" hidden="1">100</definedName>
    <definedName name="qpsolver_tim" localSheetId="5" hidden="1">100</definedName>
    <definedName name="qpsolver_tim" localSheetId="7" hidden="1">100</definedName>
    <definedName name="qpsolver_tim" localSheetId="6" hidden="1">5000</definedName>
    <definedName name="qpsolver_tim" localSheetId="1" hidden="1">100</definedName>
    <definedName name="qpsolver_tol" localSheetId="2" hidden="1">0</definedName>
    <definedName name="qpsolver_tol" localSheetId="3" hidden="1">0</definedName>
    <definedName name="qpsolver_tol" localSheetId="4" hidden="1">0.05</definedName>
    <definedName name="qpsolver_tol" localSheetId="5" hidden="1">0</definedName>
    <definedName name="qpsolver_tol" localSheetId="7" hidden="1">0</definedName>
    <definedName name="qpsolver_tol" localSheetId="6" hidden="1">0.05</definedName>
    <definedName name="qpsolver_tol" localSheetId="1" hidden="1">0.05</definedName>
    <definedName name="Quarry_decisions">Blend2!$B$16:$F$19</definedName>
    <definedName name="Quarry_use">Blend1!$F$8:$F$11</definedName>
    <definedName name="scen_change" localSheetId="1" hidden="1">ProductMix!$D$7:$F$7</definedName>
    <definedName name="scen_result" localSheetId="1" hidden="1">ProductMix!$C$9:$C$13</definedName>
    <definedName name="sencount" hidden="1">4</definedName>
    <definedName name="Sheet_Demand">Cutstock!$C$24:$E$24</definedName>
    <definedName name="Sheets_made">Cutstock!$C$23:$E$23</definedName>
    <definedName name="Sheets_used">Cutstock!$G$7:$G$21</definedName>
    <definedName name="solver_adj" localSheetId="2" hidden="1">Alloc1!$B$14:$B$16,Alloc1!$B$19:$B$21</definedName>
    <definedName name="solver_adj" localSheetId="3" hidden="1">Alloc2!$B$15:$F$17,Alloc2!$B$21:$F$23</definedName>
    <definedName name="solver_adj" localSheetId="4" hidden="1">Blend1!$B$14:$B$17,Blend1!$F$8:$F$11</definedName>
    <definedName name="solver_adj" localSheetId="5" hidden="1">Blend2!$B$24:$F$27,Blend2!$B$16:$F$19</definedName>
    <definedName name="solver_adj" localSheetId="7" hidden="1">Cutstock!$G$7:$G$21</definedName>
    <definedName name="solver_adj" localSheetId="6" hidden="1">Process!$B$13:$E$13,Process!$B$14:$D$14,Process!$B$15:$C$15</definedName>
    <definedName name="solver_adj" localSheetId="1" hidden="1">ProductMix!$D$7:$F$7</definedName>
    <definedName name="solver_cvg" localSheetId="2" hidden="1">0.001</definedName>
    <definedName name="solver_cvg" localSheetId="3" hidden="1">0.001</definedName>
    <definedName name="solver_cvg" localSheetId="4" hidden="1">0.001</definedName>
    <definedName name="solver_cvg" localSheetId="5" hidden="1">0.001</definedName>
    <definedName name="solver_cvg" localSheetId="7" hidden="1">0.001</definedName>
    <definedName name="solver_cvg" localSheetId="6" hidden="1">0.001</definedName>
    <definedName name="solver_cvg" localSheetId="1" hidden="1">0.001</definedName>
    <definedName name="solver_drv" localSheetId="2" hidden="1">1</definedName>
    <definedName name="solver_drv" localSheetId="3" hidden="1">0</definedName>
    <definedName name="solver_drv" localSheetId="4" hidden="1">1</definedName>
    <definedName name="solver_drv" localSheetId="5" hidden="1">1</definedName>
    <definedName name="solver_drv" localSheetId="7" hidden="1">1</definedName>
    <definedName name="solver_drv" localSheetId="6" hidden="1">1</definedName>
    <definedName name="solver_drv" localSheetId="1" hidden="1">1</definedName>
    <definedName name="solver_eng" localSheetId="2" hidden="1">2</definedName>
    <definedName name="solver_eng" localSheetId="3" hidden="1">2</definedName>
    <definedName name="solver_eng" localSheetId="4" hidden="1">2</definedName>
    <definedName name="solver_eng" localSheetId="5" hidden="1">2</definedName>
    <definedName name="solver_eng" localSheetId="7" hidden="1">2</definedName>
    <definedName name="solver_eng" localSheetId="6" hidden="1">2</definedName>
    <definedName name="solver_eng" localSheetId="1" hidden="1">2</definedName>
    <definedName name="solver_est" localSheetId="2" hidden="1">1</definedName>
    <definedName name="solver_est" localSheetId="3" hidden="1">0</definedName>
    <definedName name="solver_est" localSheetId="4" hidden="1">1</definedName>
    <definedName name="solver_est" localSheetId="5" hidden="1">0</definedName>
    <definedName name="solver_est" localSheetId="7" hidden="1">1</definedName>
    <definedName name="solver_est" localSheetId="6" hidden="1">1</definedName>
    <definedName name="solver_est" localSheetId="1" hidden="1">1</definedName>
    <definedName name="solver_ibd" localSheetId="2" hidden="1">2</definedName>
    <definedName name="solver_ibd" localSheetId="3" hidden="1">2</definedName>
    <definedName name="solver_ibd" localSheetId="4" hidden="1">2</definedName>
    <definedName name="solver_ibd" localSheetId="5" hidden="1">2</definedName>
    <definedName name="solver_ibd" localSheetId="7" hidden="1">2</definedName>
    <definedName name="solver_ibd" localSheetId="6" hidden="1">2</definedName>
    <definedName name="solver_ibd" localSheetId="1" hidden="1">2</definedName>
    <definedName name="solver_IntTolerance" localSheetId="1" hidden="1">0.0567</definedName>
    <definedName name="solver_itr" localSheetId="2" hidden="1">100</definedName>
    <definedName name="solver_itr" localSheetId="3" hidden="1">1000</definedName>
    <definedName name="solver_itr" localSheetId="4" hidden="1">100</definedName>
    <definedName name="solver_itr" localSheetId="5" hidden="1">100</definedName>
    <definedName name="solver_itr" localSheetId="7" hidden="1">100</definedName>
    <definedName name="solver_itr" localSheetId="6" hidden="1">100</definedName>
    <definedName name="solver_itr" localSheetId="1" hidden="1">100</definedName>
    <definedName name="solver_kiv" localSheetId="3" hidden="1">23350</definedName>
    <definedName name="solver_lhs1" localSheetId="2" hidden="1">Alloc1!$B$14:$B$16</definedName>
    <definedName name="solver_lhs1" localSheetId="3" hidden="1">Alloc2!$B$15:$F$15</definedName>
    <definedName name="solver_lhs1" localSheetId="4" hidden="1">Blend1!$B$18</definedName>
    <definedName name="solver_lhs1" localSheetId="5" hidden="1">Blend2!$B$24:$F$27</definedName>
    <definedName name="solver_lhs1" localSheetId="7" hidden="1">Cutstock!$G$7:$G$21</definedName>
    <definedName name="solver_lhs1" localSheetId="6" hidden="1">Process!$F$13:$F$15</definedName>
    <definedName name="solver_lhs1" localSheetId="1" hidden="1">ProductMix!$C$9:$C$13</definedName>
    <definedName name="solver_lhs10" localSheetId="2" hidden="1">Alloc1!$B$19:$B$21</definedName>
    <definedName name="solver_lhs11" localSheetId="2" hidden="1">Alloc1!$B$19:$B$21</definedName>
    <definedName name="solver_lhs12" localSheetId="2" hidden="1">Alloc1!$B$14:$B$16</definedName>
    <definedName name="solver_lhs2" localSheetId="2" hidden="1">Alloc1!$B$14:$B$16</definedName>
    <definedName name="solver_lhs2" localSheetId="3" hidden="1">Alloc2!$B$16:$F$16</definedName>
    <definedName name="solver_lhs2" localSheetId="4" hidden="1">Blend1!$F$8:$F$11</definedName>
    <definedName name="solver_lhs2" localSheetId="5" hidden="1">Blend2!$B$28:$F$28</definedName>
    <definedName name="solver_lhs2" localSheetId="7" hidden="1">Cutstock!$C$23:$E$23</definedName>
    <definedName name="solver_lhs2" localSheetId="6" hidden="1">Process!$B$16:$E$16</definedName>
    <definedName name="solver_lhs2" localSheetId="1" hidden="1">ProductMix!$C$9:$C$13</definedName>
    <definedName name="solver_lhs3" localSheetId="2" hidden="1">Alloc1!$B$19:$B$21</definedName>
    <definedName name="solver_lhs3" localSheetId="3" hidden="1">Alloc2!$B$17:$F$17</definedName>
    <definedName name="solver_lhs3" localSheetId="4" hidden="1">Blend1!$B$22</definedName>
    <definedName name="solver_lhs3" localSheetId="5" hidden="1">Blend2!$B$20:$F$20</definedName>
    <definedName name="solver_lhs3" localSheetId="7" hidden="1">Cutstock!$G$7:$G$21</definedName>
    <definedName name="solver_lhs3" localSheetId="6" hidden="1">Process!$B$14:$D$14</definedName>
    <definedName name="solver_lhs3" localSheetId="1" hidden="1">ProductMix!$D$7:$F$7</definedName>
    <definedName name="solver_lhs4" localSheetId="2" hidden="1">Alloc1!$B$22</definedName>
    <definedName name="solver_lhs4" localSheetId="3" hidden="1">Alloc2!$B$15:$F$17</definedName>
    <definedName name="solver_lhs4" localSheetId="4" hidden="1">Blend1!$B$14:$B$17</definedName>
    <definedName name="solver_lhs4" localSheetId="5" hidden="1">Blend2!$B$16:$F$19</definedName>
    <definedName name="solver_lhs4" localSheetId="6" hidden="1">Process!$B$15:$C$15</definedName>
    <definedName name="solver_lhs4" localSheetId="1" hidden="1">ProductMix!$D$7:$F$7</definedName>
    <definedName name="solver_lhs5" localSheetId="2" hidden="1">Alloc1!$B$19:$B$21</definedName>
    <definedName name="solver_lhs5" localSheetId="3" hidden="1">Alloc2!$B$21:$F$23</definedName>
    <definedName name="solver_lhs5" localSheetId="4" hidden="1">Blend1!$B$27</definedName>
    <definedName name="solver_lhs5" localSheetId="5" hidden="1">Blend2!$B$40:$F$40</definedName>
    <definedName name="solver_lhs5" localSheetId="6" hidden="1">Process!$F$13:$F$15</definedName>
    <definedName name="solver_lhs6" localSheetId="2" hidden="1">Alloc1!$B$14:$B$16</definedName>
    <definedName name="solver_lhs6" localSheetId="3" hidden="1">Alloc2!$B$26:$F$26</definedName>
    <definedName name="solver_lhs6" localSheetId="5" hidden="1">Blend2!$B$46:$F$46</definedName>
    <definedName name="solver_lhs7" localSheetId="2" hidden="1">Alloc1!$B$14:$B$16</definedName>
    <definedName name="solver_lhs7" localSheetId="3" hidden="1">Alloc2!$B$16:$F$16</definedName>
    <definedName name="solver_lhs7" localSheetId="5" hidden="1">Blend2!$B$16:$F$19</definedName>
    <definedName name="solver_lhs8" localSheetId="2" hidden="1">Alloc1!$B$22</definedName>
    <definedName name="solver_lhs8" localSheetId="3" hidden="1">Alloc2!$B$17:$F$17</definedName>
    <definedName name="solver_lhs8" localSheetId="5" hidden="1">Blend2!$B$46:$F$46</definedName>
    <definedName name="solver_lhs9" localSheetId="2" hidden="1">Alloc1!$B$14:$B$16</definedName>
    <definedName name="solver_lhs9" localSheetId="5" hidden="1">Blend2!$B$28:$F$28</definedName>
    <definedName name="solver_lin" localSheetId="2" hidden="1">1</definedName>
    <definedName name="solver_lin" localSheetId="3" hidden="1">1</definedName>
    <definedName name="solver_lin" localSheetId="4" hidden="1">1</definedName>
    <definedName name="solver_lin" localSheetId="5" hidden="1">1</definedName>
    <definedName name="solver_lin" localSheetId="7" hidden="1">1</definedName>
    <definedName name="solver_lin" localSheetId="6" hidden="1">1</definedName>
    <definedName name="solver_lin" localSheetId="1" hidden="1">1</definedName>
    <definedName name="solver_mip" localSheetId="2" hidden="1">1000</definedName>
    <definedName name="solver_mip" localSheetId="3" hidden="1">1000</definedName>
    <definedName name="solver_mip" localSheetId="4" hidden="1">1000</definedName>
    <definedName name="solver_mip" localSheetId="5" hidden="1">1000</definedName>
    <definedName name="solver_mip" localSheetId="7" hidden="1">1000</definedName>
    <definedName name="solver_mip" localSheetId="6" hidden="1">1000</definedName>
    <definedName name="solver_mip" localSheetId="1" hidden="1">1000</definedName>
    <definedName name="solver_nam" localSheetId="3" hidden="1">1</definedName>
    <definedName name="solver_neg" localSheetId="2" hidden="1">1</definedName>
    <definedName name="solver_neg" localSheetId="3" hidden="1">1</definedName>
    <definedName name="solver_neg" localSheetId="4" hidden="1">1</definedName>
    <definedName name="solver_neg" localSheetId="5" hidden="1">1</definedName>
    <definedName name="solver_neg" localSheetId="7" hidden="1">1</definedName>
    <definedName name="solver_neg" localSheetId="6" hidden="1">1</definedName>
    <definedName name="solver_neg" localSheetId="1" hidden="1">1</definedName>
    <definedName name="solver_nod" localSheetId="2" hidden="1">1000</definedName>
    <definedName name="solver_nod" localSheetId="3" hidden="1">5000</definedName>
    <definedName name="solver_nod" localSheetId="4" hidden="1">1000</definedName>
    <definedName name="solver_nod" localSheetId="5" hidden="1">1000</definedName>
    <definedName name="solver_nod" localSheetId="7" hidden="1">1000</definedName>
    <definedName name="solver_nod" localSheetId="6" hidden="1">1000</definedName>
    <definedName name="solver_nod" localSheetId="1" hidden="1">1000</definedName>
    <definedName name="solver_num" localSheetId="2" hidden="1">4</definedName>
    <definedName name="solver_num" localSheetId="3" hidden="1">6</definedName>
    <definedName name="solver_num" localSheetId="4" hidden="1">5</definedName>
    <definedName name="solver_num" localSheetId="5" hidden="1">6</definedName>
    <definedName name="solver_num" localSheetId="7" hidden="1">2</definedName>
    <definedName name="solver_num" localSheetId="6" hidden="1">2</definedName>
    <definedName name="solver_num" localSheetId="1" hidden="1">1</definedName>
    <definedName name="solver_nwt" localSheetId="2" hidden="1">1</definedName>
    <definedName name="solver_nwt" localSheetId="3" hidden="1">1</definedName>
    <definedName name="solver_nwt" localSheetId="4" hidden="1">1</definedName>
    <definedName name="solver_nwt" localSheetId="5" hidden="1">1</definedName>
    <definedName name="solver_nwt" localSheetId="7" hidden="1">1</definedName>
    <definedName name="solver_nwt" localSheetId="6" hidden="1">1</definedName>
    <definedName name="solver_nwt" localSheetId="1" hidden="1">1</definedName>
    <definedName name="solver_ofx" localSheetId="2" hidden="1">2</definedName>
    <definedName name="solver_ofx" localSheetId="3" hidden="1">2</definedName>
    <definedName name="solver_ofx" localSheetId="4" hidden="1">2</definedName>
    <definedName name="solver_ofx" localSheetId="5" hidden="1">2</definedName>
    <definedName name="solver_ofx" localSheetId="7" hidden="1">2</definedName>
    <definedName name="solver_ofx" localSheetId="6" hidden="1">2</definedName>
    <definedName name="solver_ofx" localSheetId="1" hidden="1">2</definedName>
    <definedName name="solver_opt" localSheetId="2" hidden="1">Alloc1!$B$30</definedName>
    <definedName name="solver_opt" localSheetId="3" hidden="1">Alloc2!$G$36</definedName>
    <definedName name="solver_opt" localSheetId="4" hidden="1">Blend1!$B$31</definedName>
    <definedName name="solver_opt" localSheetId="5" hidden="1">Blend2!$G$51</definedName>
    <definedName name="solver_opt" localSheetId="7" hidden="1">Cutstock!$H$23</definedName>
    <definedName name="solver_opt" localSheetId="6" hidden="1">Process!$H$16</definedName>
    <definedName name="solver_opt" localSheetId="1" hidden="1">ProductMix!$D$16</definedName>
    <definedName name="solver_piv" localSheetId="2" hidden="1">0.000001</definedName>
    <definedName name="solver_piv" localSheetId="3" hidden="1">0.000001</definedName>
    <definedName name="solver_piv" localSheetId="4" hidden="1">0.000001</definedName>
    <definedName name="solver_piv" localSheetId="5" hidden="1">0.000001</definedName>
    <definedName name="solver_piv" localSheetId="7" hidden="1">0.000001</definedName>
    <definedName name="solver_piv" localSheetId="6" hidden="1">0.000001</definedName>
    <definedName name="solver_piv" localSheetId="1" hidden="1">0.000001</definedName>
    <definedName name="solver_pre" localSheetId="2" hidden="1">0.000001</definedName>
    <definedName name="solver_pre" localSheetId="3" hidden="1">0.0000001</definedName>
    <definedName name="solver_pre" localSheetId="4" hidden="1">0.000001</definedName>
    <definedName name="solver_pre" localSheetId="5" hidden="1">0.00000001</definedName>
    <definedName name="solver_pre" localSheetId="7" hidden="1">0.000001</definedName>
    <definedName name="solver_pre" localSheetId="6" hidden="1">0.000001</definedName>
    <definedName name="solver_pre" localSheetId="1" hidden="1">0.000001</definedName>
    <definedName name="solver_pro" localSheetId="2" hidden="1">2</definedName>
    <definedName name="solver_pro" localSheetId="3" hidden="1">2</definedName>
    <definedName name="solver_pro" localSheetId="4" hidden="1">2</definedName>
    <definedName name="solver_pro" localSheetId="5" hidden="1">2</definedName>
    <definedName name="solver_pro" localSheetId="7" hidden="1">2</definedName>
    <definedName name="solver_pro" localSheetId="6" hidden="1">2</definedName>
    <definedName name="solver_pro" localSheetId="1" hidden="1">2</definedName>
    <definedName name="solver_red" localSheetId="2" hidden="1">0.000001</definedName>
    <definedName name="solver_red" localSheetId="3" hidden="1">0.000001</definedName>
    <definedName name="solver_red" localSheetId="4" hidden="1">0.000001</definedName>
    <definedName name="solver_red" localSheetId="5" hidden="1">0.000001</definedName>
    <definedName name="solver_red" localSheetId="7" hidden="1">0.000001</definedName>
    <definedName name="solver_red" localSheetId="6" hidden="1">0.000001</definedName>
    <definedName name="solver_red" localSheetId="1" hidden="1">0.000001</definedName>
    <definedName name="solver_rel1" localSheetId="2" hidden="1">1</definedName>
    <definedName name="solver_rel1" localSheetId="3" hidden="1">1</definedName>
    <definedName name="solver_rel1" localSheetId="4" hidden="1">3</definedName>
    <definedName name="solver_rel1" localSheetId="5" hidden="1">1</definedName>
    <definedName name="solver_rel1" localSheetId="7" hidden="1">4</definedName>
    <definedName name="solver_rel1" localSheetId="6" hidden="1">1</definedName>
    <definedName name="solver_rel1" localSheetId="1" hidden="1">1</definedName>
    <definedName name="solver_rel10" localSheetId="2" hidden="1">3</definedName>
    <definedName name="solver_rel11" localSheetId="2" hidden="1">1</definedName>
    <definedName name="solver_rel12" localSheetId="2" hidden="1">4</definedName>
    <definedName name="solver_rel2" localSheetId="2" hidden="1">4</definedName>
    <definedName name="solver_rel2" localSheetId="3" hidden="1">1</definedName>
    <definedName name="solver_rel2" localSheetId="4" hidden="1">5</definedName>
    <definedName name="solver_rel2" localSheetId="5" hidden="1">3</definedName>
    <definedName name="solver_rel2" localSheetId="7" hidden="1">3</definedName>
    <definedName name="solver_rel2" localSheetId="6" hidden="1">3</definedName>
    <definedName name="solver_rel2" localSheetId="1" hidden="1">1</definedName>
    <definedName name="solver_rel3" localSheetId="2" hidden="1">1</definedName>
    <definedName name="solver_rel3" localSheetId="3" hidden="1">1</definedName>
    <definedName name="solver_rel3" localSheetId="4" hidden="1">3</definedName>
    <definedName name="solver_rel3" localSheetId="5" hidden="1">1</definedName>
    <definedName name="solver_rel3" localSheetId="7" hidden="1">4</definedName>
    <definedName name="solver_rel3" localSheetId="6" hidden="1">3</definedName>
    <definedName name="solver_rel3" localSheetId="1" hidden="1">5</definedName>
    <definedName name="solver_rel4" localSheetId="2" hidden="1">3</definedName>
    <definedName name="solver_rel4" localSheetId="3" hidden="1">4</definedName>
    <definedName name="solver_rel4" localSheetId="4" hidden="1">1</definedName>
    <definedName name="solver_rel4" localSheetId="5" hidden="1">5</definedName>
    <definedName name="solver_rel4" localSheetId="6" hidden="1">3</definedName>
    <definedName name="solver_rel4" localSheetId="1" hidden="1">4</definedName>
    <definedName name="solver_rel5" localSheetId="2" hidden="1">1</definedName>
    <definedName name="solver_rel5" localSheetId="3" hidden="1">1</definedName>
    <definedName name="solver_rel5" localSheetId="4" hidden="1">3</definedName>
    <definedName name="solver_rel5" localSheetId="5" hidden="1">3</definedName>
    <definedName name="solver_rel5" localSheetId="6" hidden="1">1</definedName>
    <definedName name="solver_rel6" localSheetId="2" hidden="1">4</definedName>
    <definedName name="solver_rel6" localSheetId="3" hidden="1">3</definedName>
    <definedName name="solver_rel6" localSheetId="5" hidden="1">3</definedName>
    <definedName name="solver_rel7" localSheetId="2" hidden="1">1</definedName>
    <definedName name="solver_rel7" localSheetId="3" hidden="1">1</definedName>
    <definedName name="solver_rel7" localSheetId="5" hidden="1">5</definedName>
    <definedName name="solver_rel8" localSheetId="2" hidden="1">3</definedName>
    <definedName name="solver_rel8" localSheetId="3" hidden="1">1</definedName>
    <definedName name="solver_rel8" localSheetId="5" hidden="1">3</definedName>
    <definedName name="solver_rel9" localSheetId="2" hidden="1">3</definedName>
    <definedName name="solver_rel9" localSheetId="5" hidden="1">3</definedName>
    <definedName name="solver_reo" localSheetId="2" hidden="1">2</definedName>
    <definedName name="solver_reo" localSheetId="3" hidden="1">2</definedName>
    <definedName name="solver_reo" localSheetId="4" hidden="1">2</definedName>
    <definedName name="solver_reo" localSheetId="5" hidden="1">2</definedName>
    <definedName name="solver_reo" localSheetId="7" hidden="1">2</definedName>
    <definedName name="solver_reo" localSheetId="6" hidden="1">2</definedName>
    <definedName name="solver_reo" localSheetId="1" hidden="1">2</definedName>
    <definedName name="solver_rep" localSheetId="2" hidden="1">2</definedName>
    <definedName name="solver_rep" localSheetId="3" hidden="1">1</definedName>
    <definedName name="solver_rep" localSheetId="4" hidden="1">2</definedName>
    <definedName name="solver_rep" localSheetId="5" hidden="1">2</definedName>
    <definedName name="solver_rep" localSheetId="7" hidden="1">2</definedName>
    <definedName name="solver_rep" localSheetId="6" hidden="1">2</definedName>
    <definedName name="solver_rep" localSheetId="1" hidden="1">2</definedName>
    <definedName name="solver_rhs1" localSheetId="2" hidden="1">Machines_available</definedName>
    <definedName name="solver_rhs1" localSheetId="3" hidden="1">Alpha1000s_available</definedName>
    <definedName name="solver_rhs1" localSheetId="4" hidden="1">Blend1!$B$19</definedName>
    <definedName name="solver_rhs1" localSheetId="5" hidden="1">Maximum_production</definedName>
    <definedName name="solver_rhs1" localSheetId="7" hidden="1">integer</definedName>
    <definedName name="solver_rhs1" localSheetId="6" hidden="1">Hours_available</definedName>
    <definedName name="solver_rhs1" localSheetId="1" hidden="1">Number_available</definedName>
    <definedName name="solver_rhs10" localSheetId="2" hidden="1">0</definedName>
    <definedName name="solver_rhs11" localSheetId="2" hidden="1">Alloc1!$B$26:$B$28</definedName>
    <definedName name="solver_rhs2" localSheetId="2" hidden="1">integer</definedName>
    <definedName name="solver_rhs2" localSheetId="3" hidden="1">Alpha2000s_available</definedName>
    <definedName name="solver_rhs2" localSheetId="4" hidden="1">binary</definedName>
    <definedName name="solver_rhs2" localSheetId="5" hidden="1">Total_required</definedName>
    <definedName name="solver_rhs2" localSheetId="7" hidden="1">Cutstock!$C$24:$E$24</definedName>
    <definedName name="solver_rhs2" localSheetId="6" hidden="1">Demand</definedName>
    <definedName name="solver_rhs2" localSheetId="1" hidden="1">ProductMix!$B$9:$B$13</definedName>
    <definedName name="solver_rhs3" localSheetId="2" hidden="1">Alloc1!$B$26:$B$28</definedName>
    <definedName name="solver_rhs3" localSheetId="3" hidden="1">Alpha3000s_available</definedName>
    <definedName name="solver_rhs3" localSheetId="4" hidden="1">Blend1!$B$23</definedName>
    <definedName name="solver_rhs3" localSheetId="5" hidden="1">3</definedName>
    <definedName name="solver_rhs3" localSheetId="7" hidden="1">integer</definedName>
    <definedName name="solver_rhs3" localSheetId="6" hidden="1">0</definedName>
    <definedName name="solver_rhs3" localSheetId="1" hidden="1">14</definedName>
    <definedName name="solver_rhs4" localSheetId="2" hidden="1">Alloc1!$B$23</definedName>
    <definedName name="solver_rhs4" localSheetId="3" hidden="1">integer</definedName>
    <definedName name="solver_rhs4" localSheetId="4" hidden="1">Blend1!$D$14:$D$17</definedName>
    <definedName name="solver_rhs4" localSheetId="5" hidden="1">binary</definedName>
    <definedName name="solver_rhs4" localSheetId="6" hidden="1">0</definedName>
    <definedName name="solver_rhs5" localSheetId="2" hidden="1">Alloc1!$B$26:$B$28</definedName>
    <definedName name="solver_rhs5" localSheetId="3" hidden="1">Maximum_products</definedName>
    <definedName name="solver_rhs5" localSheetId="4" hidden="1">Blend1!$B$28</definedName>
    <definedName name="solver_rhs5" localSheetId="5" hidden="1">Blend2!$B$41:$F$41</definedName>
    <definedName name="solver_rhs5" localSheetId="6" hidden="1">Hours_available</definedName>
    <definedName name="solver_rhs6" localSheetId="2" hidden="1">integer</definedName>
    <definedName name="solver_rhs6" localSheetId="3" hidden="1">Alloc2!$B$27:$F$27</definedName>
    <definedName name="solver_rhs6" localSheetId="5" hidden="1">Blend2!$B$47:$F$47</definedName>
    <definedName name="solver_rhs7" localSheetId="2" hidden="1">Alloc1!$E$9:$E$11</definedName>
    <definedName name="solver_rhs7" localSheetId="3" hidden="1">Alpha2000s_available</definedName>
    <definedName name="solver_rhs7" localSheetId="5" hidden="1">binary</definedName>
    <definedName name="solver_rhs8" localSheetId="2" hidden="1">Alloc1!$B$23</definedName>
    <definedName name="solver_rhs8" localSheetId="3" hidden="1">Alpha3000s_available</definedName>
    <definedName name="solver_rhs8" localSheetId="5" hidden="1">Silver_required</definedName>
    <definedName name="solver_rhs9" localSheetId="2" hidden="1">0</definedName>
    <definedName name="solver_rhs9" localSheetId="5" hidden="1">Total_required</definedName>
    <definedName name="solver_rlx" localSheetId="2" hidden="1">2</definedName>
    <definedName name="solver_rlx" localSheetId="3" hidden="1">2</definedName>
    <definedName name="solver_rlx" localSheetId="4" hidden="1">2</definedName>
    <definedName name="solver_rlx" localSheetId="5" hidden="1">2</definedName>
    <definedName name="solver_rlx" localSheetId="7" hidden="1">2</definedName>
    <definedName name="solver_rlx" localSheetId="6" hidden="1">2</definedName>
    <definedName name="solver_rlx" localSheetId="1" hidden="1">2</definedName>
    <definedName name="solver_scl" localSheetId="2" hidden="1">2</definedName>
    <definedName name="solver_scl" localSheetId="3" hidden="1">1</definedName>
    <definedName name="solver_scl" localSheetId="4" hidden="1">1</definedName>
    <definedName name="solver_scl" localSheetId="5" hidden="1">1</definedName>
    <definedName name="solver_scl" localSheetId="7" hidden="1">2</definedName>
    <definedName name="solver_scl" localSheetId="6" hidden="1">2</definedName>
    <definedName name="solver_scl" localSheetId="1" hidden="1">2</definedName>
    <definedName name="solver_sho" localSheetId="2" hidden="1">2</definedName>
    <definedName name="solver_sho" localSheetId="3" hidden="1">2</definedName>
    <definedName name="solver_sho" localSheetId="4" hidden="1">2</definedName>
    <definedName name="solver_sho" localSheetId="5" hidden="1">2</definedName>
    <definedName name="solver_sho" localSheetId="7" hidden="1">2</definedName>
    <definedName name="solver_sho" localSheetId="6" hidden="1">2</definedName>
    <definedName name="solver_sho" localSheetId="1" hidden="1">2</definedName>
    <definedName name="solver_sol" localSheetId="2" hidden="1">0.0001</definedName>
    <definedName name="solver_sol" localSheetId="3" hidden="1">0.0001</definedName>
    <definedName name="solver_sol" localSheetId="5" hidden="1">0.0001</definedName>
    <definedName name="solver_sol" localSheetId="1" hidden="1">0.0001</definedName>
    <definedName name="solver_tim" localSheetId="2" hidden="1">100</definedName>
    <definedName name="solver_tim" localSheetId="3" hidden="1">1000</definedName>
    <definedName name="solver_tim" localSheetId="4" hidden="1">100</definedName>
    <definedName name="solver_tim" localSheetId="5" hidden="1">100</definedName>
    <definedName name="solver_tim" localSheetId="7" hidden="1">100</definedName>
    <definedName name="solver_tim" localSheetId="6" hidden="1">5000</definedName>
    <definedName name="solver_tim" localSheetId="1" hidden="1">100</definedName>
    <definedName name="solver_tmp" localSheetId="2" hidden="1">INT(Alloc1!$B$14:$B$16)</definedName>
    <definedName name="solver_tmp" localSheetId="3" hidden="1">Alpha3000s_available</definedName>
    <definedName name="solver_tmp" localSheetId="4" hidden="1">Blend1!Maximum_production</definedName>
    <definedName name="solver_tmp" localSheetId="5" hidden="1">3</definedName>
    <definedName name="solver_tmp" localSheetId="7" hidden="1">Cutstock!Demand</definedName>
    <definedName name="solver_tmp" localSheetId="6" hidden="1">Hours_available</definedName>
    <definedName name="solver_tmp" localSheetId="1" hidden="1">Number_available</definedName>
    <definedName name="solver_tol" localSheetId="2" hidden="1">0</definedName>
    <definedName name="solver_tol" localSheetId="3" hidden="1">0</definedName>
    <definedName name="solver_tol" localSheetId="4" hidden="1">0.05</definedName>
    <definedName name="solver_tol" localSheetId="5" hidden="1">0</definedName>
    <definedName name="solver_tol" localSheetId="7" hidden="1">0</definedName>
    <definedName name="solver_tol" localSheetId="6" hidden="1">0.05</definedName>
    <definedName name="solver_tol" localSheetId="1" hidden="1">0.05</definedName>
    <definedName name="solver_typ" localSheetId="2" hidden="1">2</definedName>
    <definedName name="solver_typ" localSheetId="3" hidden="1">2</definedName>
    <definedName name="solver_typ" localSheetId="4" hidden="1">2</definedName>
    <definedName name="solver_typ" localSheetId="5" hidden="1">2</definedName>
    <definedName name="solver_typ" localSheetId="7" hidden="1">2</definedName>
    <definedName name="solver_typ" localSheetId="6" hidden="1">2</definedName>
    <definedName name="solver_typ" localSheetId="1" hidden="1">1</definedName>
    <definedName name="solver_val" localSheetId="2" hidden="1">0</definedName>
    <definedName name="solver_val" localSheetId="3" hidden="1">0</definedName>
    <definedName name="solver_val" localSheetId="4" hidden="1">0</definedName>
    <definedName name="solver_val" localSheetId="5" hidden="1">0</definedName>
    <definedName name="solver_val" localSheetId="7" hidden="1">0</definedName>
    <definedName name="solver_val" localSheetId="6" hidden="1">0</definedName>
    <definedName name="solver_val" localSheetId="1" hidden="1">0</definedName>
    <definedName name="solver_ver" localSheetId="2" hidden="1">2</definedName>
    <definedName name="solver_ver" localSheetId="3" hidden="1">2</definedName>
    <definedName name="solver_ver" localSheetId="4" hidden="1">2</definedName>
    <definedName name="solver_ver" localSheetId="5" hidden="1">2</definedName>
    <definedName name="solver_ver" localSheetId="7" hidden="1">2</definedName>
    <definedName name="solver_ver" localSheetId="6" hidden="1">2</definedName>
    <definedName name="solver_ver" localSheetId="1" hidden="1">2</definedName>
    <definedName name="solver_ver">1.2</definedName>
    <definedName name="sssolver_drv" localSheetId="2" hidden="1">1</definedName>
    <definedName name="sssolver_drv" localSheetId="3" hidden="1">0</definedName>
    <definedName name="sssolver_drv" localSheetId="4" hidden="1">1</definedName>
    <definedName name="sssolver_drv" localSheetId="5" hidden="1">1</definedName>
    <definedName name="sssolver_drv" localSheetId="7" hidden="1">1</definedName>
    <definedName name="sssolver_drv" localSheetId="6" hidden="1">1</definedName>
    <definedName name="sssolver_drv" localSheetId="1" hidden="1">1</definedName>
    <definedName name="sssolver_est" localSheetId="2" hidden="1">1</definedName>
    <definedName name="sssolver_est" localSheetId="3" hidden="1">0</definedName>
    <definedName name="sssolver_est" localSheetId="4" hidden="1">1</definedName>
    <definedName name="sssolver_est" localSheetId="5" hidden="1">0</definedName>
    <definedName name="sssolver_est" localSheetId="7" hidden="1">1</definedName>
    <definedName name="sssolver_est" localSheetId="6" hidden="1">1</definedName>
    <definedName name="sssolver_est" localSheetId="1" hidden="1">1</definedName>
    <definedName name="sssolver_itr" localSheetId="2" hidden="1">100</definedName>
    <definedName name="sssolver_itr" localSheetId="3" hidden="1">1000</definedName>
    <definedName name="sssolver_itr" localSheetId="4" hidden="1">100</definedName>
    <definedName name="sssolver_itr" localSheetId="5" hidden="1">100</definedName>
    <definedName name="sssolver_itr" localSheetId="7" hidden="1">100</definedName>
    <definedName name="sssolver_itr" localSheetId="6" hidden="1">100</definedName>
    <definedName name="sssolver_itr" localSheetId="1" hidden="1">100</definedName>
    <definedName name="sssolver_kiv" localSheetId="3" hidden="1">23350</definedName>
    <definedName name="sssolver_lin" localSheetId="2" hidden="1">1</definedName>
    <definedName name="sssolver_lin" localSheetId="3" hidden="1">1</definedName>
    <definedName name="sssolver_lin" localSheetId="4" hidden="1">1</definedName>
    <definedName name="sssolver_lin" localSheetId="5" hidden="1">2</definedName>
    <definedName name="sssolver_lin" localSheetId="7" hidden="1">1</definedName>
    <definedName name="sssolver_lin" localSheetId="6" hidden="1">1</definedName>
    <definedName name="sssolver_lin" localSheetId="1" hidden="1">1</definedName>
    <definedName name="sssolver_neg" localSheetId="2" hidden="1">1</definedName>
    <definedName name="sssolver_neg" localSheetId="3" hidden="1">1</definedName>
    <definedName name="sssolver_neg" localSheetId="4" hidden="1">1</definedName>
    <definedName name="sssolver_neg" localSheetId="5" hidden="1">1</definedName>
    <definedName name="sssolver_neg" localSheetId="7" hidden="1">1</definedName>
    <definedName name="sssolver_neg" localSheetId="6" hidden="1">1</definedName>
    <definedName name="sssolver_neg" localSheetId="1" hidden="1">1</definedName>
    <definedName name="sssolver_nwt" localSheetId="2" hidden="1">1</definedName>
    <definedName name="sssolver_nwt" localSheetId="3" hidden="1">1</definedName>
    <definedName name="sssolver_nwt" localSheetId="4" hidden="1">1</definedName>
    <definedName name="sssolver_nwt" localSheetId="5" hidden="1">1</definedName>
    <definedName name="sssolver_nwt" localSheetId="7" hidden="1">1</definedName>
    <definedName name="sssolver_nwt" localSheetId="6" hidden="1">1</definedName>
    <definedName name="sssolver_nwt" localSheetId="1" hidden="1">1</definedName>
    <definedName name="sssolver_pre" localSheetId="2" hidden="1">0.000001</definedName>
    <definedName name="sssolver_pre" localSheetId="3" hidden="1">0.00000001</definedName>
    <definedName name="sssolver_pre" localSheetId="4" hidden="1">0.000001</definedName>
    <definedName name="sssolver_pre" localSheetId="5" hidden="1">0.00000001</definedName>
    <definedName name="sssolver_pre" localSheetId="7" hidden="1">0.000001</definedName>
    <definedName name="sssolver_pre" localSheetId="6" hidden="1">0.000001</definedName>
    <definedName name="sssolver_pre" localSheetId="1" hidden="1">0.000001</definedName>
    <definedName name="sssolver_rep" localSheetId="2" hidden="1">2</definedName>
    <definedName name="sssolver_rep" localSheetId="3" hidden="1">1</definedName>
    <definedName name="sssolver_rep" localSheetId="4" hidden="1">2</definedName>
    <definedName name="sssolver_rep" localSheetId="5" hidden="1">2</definedName>
    <definedName name="sssolver_rep" localSheetId="7" hidden="1">2</definedName>
    <definedName name="sssolver_rep" localSheetId="6" hidden="1">2</definedName>
    <definedName name="sssolver_rep" localSheetId="1" hidden="1">2</definedName>
    <definedName name="sssolver_scl" localSheetId="2" hidden="1">2</definedName>
    <definedName name="sssolver_scl" localSheetId="3" hidden="1">2</definedName>
    <definedName name="sssolver_scl" localSheetId="4" hidden="1">2</definedName>
    <definedName name="sssolver_scl" localSheetId="5" hidden="1">2</definedName>
    <definedName name="sssolver_scl" localSheetId="7" hidden="1">2</definedName>
    <definedName name="sssolver_scl" localSheetId="6" hidden="1">2</definedName>
    <definedName name="sssolver_scl" localSheetId="1" hidden="1">2</definedName>
    <definedName name="sssolver_sho" localSheetId="2" hidden="1">2</definedName>
    <definedName name="sssolver_sho" localSheetId="3" hidden="1">2</definedName>
    <definedName name="sssolver_sho" localSheetId="4" hidden="1">2</definedName>
    <definedName name="sssolver_sho" localSheetId="5" hidden="1">2</definedName>
    <definedName name="sssolver_sho" localSheetId="7" hidden="1">2</definedName>
    <definedName name="sssolver_sho" localSheetId="6" hidden="1">2</definedName>
    <definedName name="sssolver_sho" localSheetId="1" hidden="1">2</definedName>
    <definedName name="sssolver_sol" localSheetId="5" hidden="1">0.0001</definedName>
    <definedName name="sssolver_tim" localSheetId="2" hidden="1">100</definedName>
    <definedName name="sssolver_tim" localSheetId="3" hidden="1">1000</definedName>
    <definedName name="sssolver_tim" localSheetId="4" hidden="1">100</definedName>
    <definedName name="sssolver_tim" localSheetId="5" hidden="1">100</definedName>
    <definedName name="sssolver_tim" localSheetId="7" hidden="1">100</definedName>
    <definedName name="sssolver_tim" localSheetId="6" hidden="1">5000</definedName>
    <definedName name="sssolver_tim" localSheetId="1" hidden="1">100</definedName>
    <definedName name="sssolver_tol" localSheetId="2" hidden="1">0</definedName>
    <definedName name="sssolver_tol" localSheetId="3" hidden="1">0</definedName>
    <definedName name="sssolver_tol" localSheetId="4" hidden="1">0.05</definedName>
    <definedName name="sssolver_tol" localSheetId="5" hidden="1">0</definedName>
    <definedName name="sssolver_tol" localSheetId="7" hidden="1">0</definedName>
    <definedName name="sssolver_tol" localSheetId="6" hidden="1">0.05</definedName>
    <definedName name="sssolver_tol" localSheetId="1" hidden="1">0.05</definedName>
    <definedName name="Total_cost" localSheetId="2">Alloc1!$B$30</definedName>
    <definedName name="Total_cost" localSheetId="3">Alloc2!$G$36</definedName>
    <definedName name="Total_cost" localSheetId="4">Blend1!$B$31</definedName>
    <definedName name="Total_cost" localSheetId="5">Blend2!$G$51</definedName>
    <definedName name="Total_cost">Process!$H$16</definedName>
    <definedName name="Total_hours">Process!$F$13:$F$15</definedName>
    <definedName name="Total_made" localSheetId="2">Alloc1!$B$22</definedName>
    <definedName name="Total_made">Alloc2!$B$26:$F$26</definedName>
    <definedName name="Total_planed">Process!$B$16:$E$16</definedName>
    <definedName name="Total_produced" localSheetId="4">Blend1!$B$18</definedName>
    <definedName name="Total_produced">Blend2!$B$28:$F$28</definedName>
    <definedName name="Total_profit">ProductMix!$D$16</definedName>
    <definedName name="Total_required" localSheetId="4">Blend1!$B$19</definedName>
    <definedName name="Total_required">Blend2!$B$29:$F$29</definedName>
    <definedName name="Total_waste">Cutstock!$H$23</definedName>
    <definedName name="Wood_through_planer1">Process!$B$13:$E$13</definedName>
    <definedName name="Wood_through_planer2">Process!$B$14:$D$14</definedName>
    <definedName name="Wood_through_planer3">Process!$B$15:$C$15</definedName>
  </definedNames>
  <calcPr calcId="0"/>
</workbook>
</file>

<file path=xl/calcChain.xml><?xml version="1.0" encoding="utf-8"?>
<calcChain xmlns="http://schemas.openxmlformats.org/spreadsheetml/2006/main">
  <c r="B22" i="3" l="1"/>
  <c r="B26" i="3"/>
  <c r="B27" i="3"/>
  <c r="B28" i="3"/>
  <c r="B30" i="3"/>
  <c r="B24" i="4"/>
  <c r="C24" i="4"/>
  <c r="D24" i="4"/>
  <c r="E24" i="4"/>
  <c r="F24" i="4"/>
  <c r="C25" i="4"/>
  <c r="D25" i="4"/>
  <c r="E25" i="4"/>
  <c r="F25" i="4"/>
  <c r="B26" i="4"/>
  <c r="C26" i="4"/>
  <c r="D26" i="4"/>
  <c r="E26" i="4"/>
  <c r="F26" i="4"/>
  <c r="B31" i="4"/>
  <c r="C31" i="4"/>
  <c r="D31" i="4"/>
  <c r="E31" i="4"/>
  <c r="F31" i="4"/>
  <c r="B32" i="4"/>
  <c r="C32" i="4"/>
  <c r="D32" i="4"/>
  <c r="E32" i="4"/>
  <c r="F32" i="4"/>
  <c r="B33" i="4"/>
  <c r="C33" i="4"/>
  <c r="D33" i="4"/>
  <c r="E33" i="4"/>
  <c r="F33" i="4"/>
  <c r="B36" i="4"/>
  <c r="C36" i="4"/>
  <c r="D36" i="4"/>
  <c r="E36" i="4"/>
  <c r="F36" i="4"/>
  <c r="G36" i="4"/>
  <c r="D14" i="5"/>
  <c r="D15" i="5"/>
  <c r="D16" i="5"/>
  <c r="D17" i="5"/>
  <c r="B18" i="5"/>
  <c r="B22" i="5"/>
  <c r="B23" i="5"/>
  <c r="B27" i="5"/>
  <c r="B28" i="5"/>
  <c r="B31" i="5"/>
  <c r="B20" i="6"/>
  <c r="C20" i="6"/>
  <c r="D20" i="6"/>
  <c r="E20" i="6"/>
  <c r="F20" i="6"/>
  <c r="B28" i="6"/>
  <c r="C28" i="6"/>
  <c r="D28" i="6"/>
  <c r="E28" i="6"/>
  <c r="F28" i="6"/>
  <c r="B33" i="6"/>
  <c r="C33" i="6"/>
  <c r="D33" i="6"/>
  <c r="E33" i="6"/>
  <c r="F33" i="6"/>
  <c r="B34" i="6"/>
  <c r="C34" i="6"/>
  <c r="D34" i="6"/>
  <c r="E34" i="6"/>
  <c r="F34" i="6"/>
  <c r="B35" i="6"/>
  <c r="C35" i="6"/>
  <c r="D35" i="6"/>
  <c r="E35" i="6"/>
  <c r="F35" i="6"/>
  <c r="B36" i="6"/>
  <c r="C36" i="6"/>
  <c r="D36" i="6"/>
  <c r="E36" i="6"/>
  <c r="F36" i="6"/>
  <c r="B40" i="6"/>
  <c r="C40" i="6"/>
  <c r="D40" i="6"/>
  <c r="E40" i="6"/>
  <c r="F40" i="6"/>
  <c r="B41" i="6"/>
  <c r="C41" i="6"/>
  <c r="D41" i="6"/>
  <c r="E41" i="6"/>
  <c r="F41" i="6"/>
  <c r="B46" i="6"/>
  <c r="C46" i="6"/>
  <c r="D46" i="6"/>
  <c r="E46" i="6"/>
  <c r="F46" i="6"/>
  <c r="B47" i="6"/>
  <c r="C47" i="6"/>
  <c r="D47" i="6"/>
  <c r="E47" i="6"/>
  <c r="F47" i="6"/>
  <c r="B51" i="6"/>
  <c r="C51" i="6"/>
  <c r="D51" i="6"/>
  <c r="E51" i="6"/>
  <c r="F51" i="6"/>
  <c r="G51" i="6"/>
  <c r="H7" i="8"/>
  <c r="H8" i="8"/>
  <c r="H9" i="8"/>
  <c r="H10" i="8"/>
  <c r="H11" i="8"/>
  <c r="H12" i="8"/>
  <c r="H13" i="8"/>
  <c r="H14" i="8"/>
  <c r="H15" i="8"/>
  <c r="H16" i="8"/>
  <c r="H17" i="8"/>
  <c r="H18" i="8"/>
  <c r="H19" i="8"/>
  <c r="H20" i="8"/>
  <c r="H21" i="8"/>
  <c r="C23" i="8"/>
  <c r="D23" i="8"/>
  <c r="E23" i="8"/>
  <c r="H23" i="8"/>
  <c r="F13" i="7"/>
  <c r="H13" i="7"/>
  <c r="F14" i="7"/>
  <c r="H14" i="7"/>
  <c r="F15" i="7"/>
  <c r="H15" i="7"/>
  <c r="B16" i="7"/>
  <c r="C16" i="7"/>
  <c r="D16" i="7"/>
  <c r="E16" i="7"/>
  <c r="H16" i="7"/>
  <c r="C9" i="2"/>
  <c r="C10" i="2"/>
  <c r="C11" i="2"/>
  <c r="C12" i="2"/>
  <c r="C13" i="2"/>
  <c r="D15" i="2"/>
  <c r="E15" i="2"/>
  <c r="F15" i="2"/>
  <c r="D16" i="2"/>
</calcChain>
</file>

<file path=xl/sharedStrings.xml><?xml version="1.0" encoding="utf-8"?>
<sst xmlns="http://schemas.openxmlformats.org/spreadsheetml/2006/main" count="423" uniqueCount="271">
  <si>
    <t>Production Examples</t>
  </si>
  <si>
    <t>On each example worksheet, read the comments at the bottom of the sheet, then</t>
  </si>
  <si>
    <t>click Tools Solver... to examine the decision variables, constraints, and objective.</t>
  </si>
  <si>
    <t>To find the optimal solution, click the Solve button.</t>
  </si>
  <si>
    <t xml:space="preserve">One of the areas where linear and non-linear programming is applied most frequently is </t>
  </si>
  <si>
    <t xml:space="preserve">in manufacturing and production. There are many different ways in which the Solver can </t>
  </si>
  <si>
    <t xml:space="preserve">be used to increase productivity, lower cost, reduce waste, etc.  We will limit ourselves to </t>
  </si>
  <si>
    <t>5 different types of models.</t>
  </si>
  <si>
    <t xml:space="preserve">First, in the ProductMix worksheet we examine a production mix model. Here we see how </t>
  </si>
  <si>
    <t>to use parts to build different products and maximize profit.</t>
  </si>
  <si>
    <t xml:space="preserve">Second, we look at a machine allocation problem, in two different versions (Alloc1 and </t>
  </si>
  <si>
    <t xml:space="preserve">Alloc2). This model determines which machines to use to produce products, in order to  </t>
  </si>
  <si>
    <t xml:space="preserve">meet a certain demand and minimize cost. </t>
  </si>
  <si>
    <t xml:space="preserve">Third, in worksheets Blend1 and Blend2, we look at a 'continuous' rather than 'discrete' </t>
  </si>
  <si>
    <t>production problem, where the end product requires certain qualities and is a mixture</t>
  </si>
  <si>
    <t>of previously produced products. This kind of blending problem is very common in</t>
  </si>
  <si>
    <t>the oil industry and in agriculture, for example.</t>
  </si>
  <si>
    <t>Fourth, worksheet Process is a process selection problem, where we have several</t>
  </si>
  <si>
    <t>different ways of producing something (planed wood in this example) and we want to</t>
  </si>
  <si>
    <t>pick the process that minimizes cost (or maximizes profit).</t>
  </si>
  <si>
    <t>Finally, in worksheet Cutstock we look at a classic example of a cutting stock problem.</t>
  </si>
  <si>
    <t xml:space="preserve"> In this model we determine how to cut steel sheets so as to minimize the waste of steel.</t>
  </si>
  <si>
    <t>Product mix problem.</t>
  </si>
  <si>
    <t>Your company manufactures TVs, stereos and speakers, using a common parts inventory</t>
  </si>
  <si>
    <t>of power supplies, speaker cones, etc.  Parts are in limited supply and you must determine</t>
  </si>
  <si>
    <t xml:space="preserve">the most profitable mix of products to build. </t>
  </si>
  <si>
    <t>TV set</t>
  </si>
  <si>
    <t>Stereo</t>
  </si>
  <si>
    <t>Speaker</t>
  </si>
  <si>
    <t>Number to Build-&gt;</t>
  </si>
  <si>
    <t>Part Name</t>
  </si>
  <si>
    <t>Inventory</t>
  </si>
  <si>
    <t>No. Used</t>
  </si>
  <si>
    <t>Chassis</t>
  </si>
  <si>
    <t>Picture Tube</t>
  </si>
  <si>
    <t>Speaker Cone</t>
  </si>
  <si>
    <t>Power Supply</t>
  </si>
  <si>
    <t>Electronics</t>
  </si>
  <si>
    <t>Profits:</t>
  </si>
  <si>
    <t>By Product</t>
  </si>
  <si>
    <t xml:space="preserve">Total </t>
  </si>
  <si>
    <t xml:space="preserve">Problem </t>
  </si>
  <si>
    <t xml:space="preserve">Your company builds TVs, stereos and speakers, using a common parts inventory of power supplies, </t>
  </si>
  <si>
    <t xml:space="preserve">speaker cones, etc. Parts are in limited supply. What is the best combination of products to build </t>
  </si>
  <si>
    <t>that maximizes profit?</t>
  </si>
  <si>
    <t>Solution</t>
  </si>
  <si>
    <t xml:space="preserve">1) The variables are clearly the number of TVs, stereos and speakers to build. In this worksheet, they </t>
  </si>
  <si>
    <t>are given the name Number_to_build.</t>
  </si>
  <si>
    <t>2) The constraints specify that the number of parts used cannot exceed the supply. This leads to</t>
  </si>
  <si>
    <t xml:space="preserve">Number_used &lt;= Number_available </t>
  </si>
  <si>
    <t>There is also the logical constraint</t>
  </si>
  <si>
    <t>Number_to_build &gt;= 0  via the Assume Non-Negative option</t>
  </si>
  <si>
    <t>3) The objective is to maximize profit. In the ProductMix worksheet this is defined as Total_profit.</t>
  </si>
  <si>
    <t>Remarks</t>
  </si>
  <si>
    <t xml:space="preserve">Although this is a good example of a product mix problem, bear in mind the limitations of the </t>
  </si>
  <si>
    <t xml:space="preserve">model. For example, market demand and price elasticity is not included in the model -- we assume </t>
  </si>
  <si>
    <t xml:space="preserve">that it doesn't matter how many TVs we build, we will always be able to sell them. Nor are there any </t>
  </si>
  <si>
    <t xml:space="preserve">pre-specified minimum or maximum of products that need to be made. The effect of introducing </t>
  </si>
  <si>
    <t xml:space="preserve">these restrictions can be studied by examining a Sensitivity Report, which you can select from the </t>
  </si>
  <si>
    <t>dialog appears with the message 'Solver found a solution.'</t>
  </si>
  <si>
    <t>Allocation Problem 1 (Single-Period)</t>
  </si>
  <si>
    <t>Minimize the cost of operating 3 different types of machines while meeting product demand.</t>
  </si>
  <si>
    <t>Each machine has a different cost and capacity. There are a certain number of machines</t>
  </si>
  <si>
    <t>available for each type.</t>
  </si>
  <si>
    <t>Information on machines</t>
  </si>
  <si>
    <t>Initial cost per day</t>
  </si>
  <si>
    <t>Additional cost per product</t>
  </si>
  <si>
    <t>Products per day (Max)</t>
  </si>
  <si>
    <t>Number of machines</t>
  </si>
  <si>
    <t>Alpha-1000</t>
  </si>
  <si>
    <t>Alpha-2000</t>
  </si>
  <si>
    <t>Alpha-3000</t>
  </si>
  <si>
    <t>Number of machines to use</t>
  </si>
  <si>
    <t>Number of products to make per day</t>
  </si>
  <si>
    <t>Total</t>
  </si>
  <si>
    <t>Demand</t>
  </si>
  <si>
    <t>Maximum number of products that can be made per day</t>
  </si>
  <si>
    <t>Cost</t>
  </si>
  <si>
    <t>Problem</t>
  </si>
  <si>
    <t xml:space="preserve">A company has three different types of machines that all make the same product.  Each </t>
  </si>
  <si>
    <t xml:space="preserve">machine has a different capacity, start-up cost and cost per product. How should the company </t>
  </si>
  <si>
    <t>produce its product with the available machines to meet the daily demand?</t>
  </si>
  <si>
    <t xml:space="preserve">1) The variables are the number of machines to use and the number of products to make on </t>
  </si>
  <si>
    <t xml:space="preserve">each machine. In worksheet Alloc1, these are given the names Products_made and </t>
  </si>
  <si>
    <t>Machines_used.</t>
  </si>
  <si>
    <t>2) First, there are the logical constraints. These are</t>
  </si>
  <si>
    <t>Products_made &gt;= 0  via the Assume Non-Negative option</t>
  </si>
  <si>
    <t xml:space="preserve">Machines_used  &gt;= 0  via the Assume Non-Negative option </t>
  </si>
  <si>
    <t xml:space="preserve">Machines_used = integer. </t>
  </si>
  <si>
    <t>Second, there are the demand and capacity constraints. These are:</t>
  </si>
  <si>
    <t xml:space="preserve"> </t>
  </si>
  <si>
    <t>Machines_used &lt;= Machines_available</t>
  </si>
  <si>
    <t>Products_made &lt;= Maximum_products</t>
  </si>
  <si>
    <t>Total_made &gt;= Demand</t>
  </si>
  <si>
    <t>3) The objective is to minimize cost. This is defined on the worksheet as Total_cost.</t>
  </si>
  <si>
    <t xml:space="preserve">Notice that we used an integer constraint to make sure no fractions of machines were used. </t>
  </si>
  <si>
    <t xml:space="preserve">This has the usual drawback; the problem is much more difficult to solve than the 'relaxed' </t>
  </si>
  <si>
    <t xml:space="preserve">version without the integer constraint. When large numbers of machines are involved, the </t>
  </si>
  <si>
    <t xml:space="preserve">integer constraint can often be dropped. It is most often not critical whether 1586 or 1587 </t>
  </si>
  <si>
    <t xml:space="preserve">machines are used, for example. This means that a number of 1586.4 would be acceptable. </t>
  </si>
  <si>
    <t xml:space="preserve">However, in this case there are only a few machines and it does make a big difference whether </t>
  </si>
  <si>
    <t>2 or 3 machines are used. An answer of 2.5 would not be satisfactory.</t>
  </si>
  <si>
    <t>Allocation Problem 2 (Multi-period)</t>
  </si>
  <si>
    <t>Minimize the cost of operating 3 different types of machines while meeting product demand over a</t>
  </si>
  <si>
    <t>week's time.  Each machine has a different cost and capacity. There are a certain number of machines</t>
  </si>
  <si>
    <t>Monday</t>
  </si>
  <si>
    <t>Tuesday</t>
  </si>
  <si>
    <t>Wednesday</t>
  </si>
  <si>
    <t>Thursday</t>
  </si>
  <si>
    <t>Friday</t>
  </si>
  <si>
    <t>Made</t>
  </si>
  <si>
    <t>Carry-over</t>
  </si>
  <si>
    <t>Maximum number of products that can be made</t>
  </si>
  <si>
    <t xml:space="preserve">A company has three different types of machines that all make the same product.  Each machine has </t>
  </si>
  <si>
    <t xml:space="preserve">a different capacity, start-up cost and cost per product. How should the company produce its </t>
  </si>
  <si>
    <t>product with the available machines to meet the demand over a week's time?</t>
  </si>
  <si>
    <t>The solution is very similar in structure to the one found on worksheet Alloc1.</t>
  </si>
  <si>
    <t xml:space="preserve">1) The variables are the number of machines to use and the number of products to make on each </t>
  </si>
  <si>
    <t>machine. In worksheet Alloc2, these given the names Products_made and Machines_used.</t>
  </si>
  <si>
    <t xml:space="preserve">Machines_used &gt;= 0  via the Assume Non-Negative option </t>
  </si>
  <si>
    <t>Alpha1000s_used &lt;= Alpha1000s_available</t>
  </si>
  <si>
    <t>Alpha2000s_used &lt;= Alpha2000s_available</t>
  </si>
  <si>
    <t>Alpha3000s_used &lt;= Alpha3000s_available</t>
  </si>
  <si>
    <t>3) The objective is to minimize cost. This is defined on the worksheet as Total_cost..</t>
  </si>
  <si>
    <t xml:space="preserve">Please see the comments on integer constraints in worksheet Alloc1.  In this model we allow for </t>
  </si>
  <si>
    <t xml:space="preserve">products made on one day to be carried over to the next. This makes it possible to meet a demand </t>
  </si>
  <si>
    <t>for one day that exceeds the capacity of the machines on that particular day.</t>
  </si>
  <si>
    <t>Blending Problem 1 (Single-period)</t>
  </si>
  <si>
    <t xml:space="preserve">What rock quarries should be used and how much should they produce to meet a certain  </t>
  </si>
  <si>
    <t>quality of limestone (calcium and magnesium content) and minimize cost? There are 4 quarries with</t>
  </si>
  <si>
    <t>different qualities, capacity and cost to operate. A minimum output of 6000 tons per year is required.</t>
  </si>
  <si>
    <t>Information on rock quarries</t>
  </si>
  <si>
    <t>Calcium contents (relative to required quality)</t>
  </si>
  <si>
    <t>Magnesium contents (relative to required quality)</t>
  </si>
  <si>
    <t>Maximum production per year (tons)</t>
  </si>
  <si>
    <t>Cost to keep quarry open per year ($Million)</t>
  </si>
  <si>
    <t>Quarry in use (1=yes, 0=no)</t>
  </si>
  <si>
    <t>Quarry 1</t>
  </si>
  <si>
    <t>Quarry 2</t>
  </si>
  <si>
    <t>Quarry 3</t>
  </si>
  <si>
    <t>Quarry 4</t>
  </si>
  <si>
    <t>Amounts to produce (tons).</t>
  </si>
  <si>
    <t>Avail Prod</t>
  </si>
  <si>
    <t>Totals</t>
  </si>
  <si>
    <t>Required</t>
  </si>
  <si>
    <t>Calcium restrictions</t>
  </si>
  <si>
    <t>Total Amount of Calcium</t>
  </si>
  <si>
    <t xml:space="preserve">Total Amount Required </t>
  </si>
  <si>
    <t>Calcium Required per Ton</t>
  </si>
  <si>
    <t>Magnesium restrictions</t>
  </si>
  <si>
    <t>Total Amount of Magnesium</t>
  </si>
  <si>
    <t>Magnesium Required per Ton</t>
  </si>
  <si>
    <t xml:space="preserve">Cost </t>
  </si>
  <si>
    <t>Million</t>
  </si>
  <si>
    <t xml:space="preserve">A company owns four rock quarries from which it can extract limestone with different qualities.  Two </t>
  </si>
  <si>
    <t xml:space="preserve">qualities are important, the relative amount of calcium and magnesium in the stone.  The company  </t>
  </si>
  <si>
    <t>must produce a certain total amount of limestone (6000 tons in this case), and this stone must contain</t>
  </si>
  <si>
    <t xml:space="preserve">at least a certain amount of calcium per ton and a certain amount of magnesium per ton.  There is a </t>
  </si>
  <si>
    <t xml:space="preserve">large fixed cost to keep a quarry operating for extraction purposes each year.  Which quarries should </t>
  </si>
  <si>
    <t>be used to meet the production requirement, and how much limestone should each one produce?</t>
  </si>
  <si>
    <t>1) The variables are 0-1 or binary integer variables which determine whether each quarry is open,</t>
  </si>
  <si>
    <t>and amounts of limestone to be extracted from each quarry.  In worksheet Blend1 these are given</t>
  </si>
  <si>
    <t>the names Quarry_use and Amounts_to_produce.</t>
  </si>
  <si>
    <t>Amounts_to_produce &gt;= 0  via the Assume Non-Negative option</t>
  </si>
  <si>
    <t>Quarry_use = binary</t>
  </si>
  <si>
    <r>
      <t>Second, there are con</t>
    </r>
    <r>
      <rPr>
        <sz val="8"/>
        <rFont val="MS Sans Serif"/>
        <family val="2"/>
      </rPr>
      <t>s</t>
    </r>
    <r>
      <rPr>
        <sz val="8"/>
        <rFont val="MS Sans Serif"/>
        <family val="2"/>
      </rPr>
      <t>traints on the total production and the amount that can be produced at each</t>
    </r>
  </si>
  <si>
    <t>quarry.  These constraints are:</t>
  </si>
  <si>
    <t>Total_produced &gt;= Total_required</t>
  </si>
  <si>
    <t>Amounts_to_produce &lt;= Avail_Production</t>
  </si>
  <si>
    <t>The right hand side of the second constraint depends on the binary integer variables.</t>
  </si>
  <si>
    <t>Third, there are constraints on the qualities (calcium and magnesium content) of the limestone:</t>
  </si>
  <si>
    <t>Calcium_produced &gt;= Calcium_required</t>
  </si>
  <si>
    <t>Magnesium_produced &gt;= Magnesium_required</t>
  </si>
  <si>
    <t xml:space="preserve">Both the left-hand and right-hand sides of these constraints depend on the Amounts_to_produce </t>
  </si>
  <si>
    <t>decision variables.</t>
  </si>
  <si>
    <t>3) The objective is to minimize the cost of operating the quarries. This is defined on the worksheet as</t>
  </si>
  <si>
    <t>Total_cost.</t>
  </si>
  <si>
    <t>Blending problems are characterized by 'ratio constraints' where the constraint is often thought of as</t>
  </si>
  <si>
    <t xml:space="preserve">a quality ratio where the numerator and denominator contain decision variables.  These would be </t>
  </si>
  <si>
    <t xml:space="preserve">nonlinear, but the ratios can be expressed as linear constraints by multiplying both sides by the </t>
  </si>
  <si>
    <t>denominator of the ratio.</t>
  </si>
  <si>
    <t>Blending Problem 2 (Multi-period)</t>
  </si>
  <si>
    <t>different qualities, capacity and cost to operate. A different output and quality is required each year.</t>
  </si>
  <si>
    <t>Due to environmental restrictions, only 3 quarries are allowed to be open each year.</t>
  </si>
  <si>
    <t>Quarries to be used (1=yes, 0=no)</t>
  </si>
  <si>
    <t>Year 1</t>
  </si>
  <si>
    <t>Year 2</t>
  </si>
  <si>
    <t>Year 3</t>
  </si>
  <si>
    <t>Year 4</t>
  </si>
  <si>
    <t>Year 5</t>
  </si>
  <si>
    <t>Amounts that can be produced (tons)</t>
  </si>
  <si>
    <t>Calcium Required per Ton (Minimum)</t>
  </si>
  <si>
    <t>Magnesium Required per Ton (Minimum)</t>
  </si>
  <si>
    <t>must produce a certain total amount of limestone, with certain qualities, each year.  There is a large</t>
  </si>
  <si>
    <t>fixed cost to keep a quarry operating for extraction purposes each year.  Which quarries should be</t>
  </si>
  <si>
    <t>used each year, and how much limestone should each one produce each year?</t>
  </si>
  <si>
    <t>The solution is very similar in structure to the one found in worksheet Blend1.</t>
  </si>
  <si>
    <t>and amounts of limestone to be extracted from each quarry.  These variables occur in each year.</t>
  </si>
  <si>
    <t>In worksheet Blend2, these variables the names Quarry_decisions and Amounts_produced.</t>
  </si>
  <si>
    <t>Amounts_produced &gt;= 0  via the Assume Non-Negative option</t>
  </si>
  <si>
    <t>Quarry_decisions = binary</t>
  </si>
  <si>
    <t>Second, there are contraints on the total production and the amount that can be produced at each</t>
  </si>
  <si>
    <t>Amounts_produced &lt;= Maximum_Production</t>
  </si>
  <si>
    <t>Third, there are constraints on the quality (calcium and magnesium content) of the limestone:</t>
  </si>
  <si>
    <t>Calcium_production &gt;= Calcium_requirement</t>
  </si>
  <si>
    <t>Magnesium_production &gt;= Magnesium_requirement</t>
  </si>
  <si>
    <t xml:space="preserve">Both the left-hand and right-hand sides of these constraints depend on the Amounts_produced </t>
  </si>
  <si>
    <t>Fourth, there is a constraint that limits the number of quarries that can be open each year:</t>
  </si>
  <si>
    <t>Number_of_open_quarries &lt;= 3</t>
  </si>
  <si>
    <t>See the comments on worksheet Blend1 about the characteristics of blending problems, which also</t>
  </si>
  <si>
    <t>apply here.</t>
  </si>
  <si>
    <t>Process Selection</t>
  </si>
  <si>
    <t>A planing mill uses 3 different types of planers. What planers should the company use</t>
  </si>
  <si>
    <t>to minimize cost? The total job has to be finished in</t>
  </si>
  <si>
    <t>hours.</t>
  </si>
  <si>
    <t>Characteristics of planers</t>
  </si>
  <si>
    <t>Speed (ft/min)</t>
  </si>
  <si>
    <t>Cost ($/hour)</t>
  </si>
  <si>
    <t>Maximum wood thickness (inches)</t>
  </si>
  <si>
    <t>Planer 1</t>
  </si>
  <si>
    <t>Planer 2</t>
  </si>
  <si>
    <t>Planer 3</t>
  </si>
  <si>
    <t>Wood to be planed (ft)</t>
  </si>
  <si>
    <t>1"</t>
  </si>
  <si>
    <t>2"</t>
  </si>
  <si>
    <t>3"</t>
  </si>
  <si>
    <t>5"</t>
  </si>
  <si>
    <t>Hours</t>
  </si>
  <si>
    <t xml:space="preserve">A planing mill has three different planers. Each planer has a different speed, cost to operate and </t>
  </si>
  <si>
    <t xml:space="preserve">maximum thickness of wood it can handle. What planers should the mill use to minimize cost, given </t>
  </si>
  <si>
    <t>an amount of wood and no more than 3 hours to do the job?</t>
  </si>
  <si>
    <t>The solution is structurally very similar to the one found on worksheet Alloc1.</t>
  </si>
  <si>
    <t xml:space="preserve">1) The variables are the amounts of wood that go through the different planers. In worksheet </t>
  </si>
  <si>
    <t xml:space="preserve">Process, these are given the names Wood_through_planer1, Wood_through_planer2 and </t>
  </si>
  <si>
    <t xml:space="preserve">Wood_through_planer3. </t>
  </si>
  <si>
    <t>2) The logical constraints are all defined via the Assume Non-Negative option:</t>
  </si>
  <si>
    <t xml:space="preserve">Wood_through_planer1 &gt;= 0 </t>
  </si>
  <si>
    <t xml:space="preserve">Wood_through_planer2 &gt;= 0 </t>
  </si>
  <si>
    <t xml:space="preserve">Wood_through_planer3 &gt;= 0 </t>
  </si>
  <si>
    <t>The time and demand constraints give</t>
  </si>
  <si>
    <t>Total_hours &lt;= Hours_available</t>
  </si>
  <si>
    <t>Total_planed &gt;= Demand</t>
  </si>
  <si>
    <t>3) The objective is to minimize cost and this is defined on the worksheet as Total_cost.</t>
  </si>
  <si>
    <t xml:space="preserve">This is only a small example of a process selection. An example where process selection is very </t>
  </si>
  <si>
    <t xml:space="preserve">important is the oil industry. A process selection model is often used to decide what method to use </t>
  </si>
  <si>
    <t>to create a product.</t>
  </si>
  <si>
    <t>Cutting Stock</t>
  </si>
  <si>
    <t>A steel mill produces sheets of steel in 3 sizes. These sizes are 100, 80 and 55 inches. Unfortunately,</t>
  </si>
  <si>
    <t>demand is in 3 other sizes; 45,30 and 18 inches.How should the mill cut the sheets to minimize waste?</t>
  </si>
  <si>
    <t>Possible combinations</t>
  </si>
  <si>
    <t>45" sheet</t>
  </si>
  <si>
    <t>30" sheet</t>
  </si>
  <si>
    <t>18" sheet</t>
  </si>
  <si>
    <t>Waste (inches)</t>
  </si>
  <si>
    <t>Number of sheets</t>
  </si>
  <si>
    <t>Total Waste</t>
  </si>
  <si>
    <t>100" sheet</t>
  </si>
  <si>
    <t>80" sheet</t>
  </si>
  <si>
    <t>55" sheet</t>
  </si>
  <si>
    <t xml:space="preserve">A steel mill produces sheets of steel in three different sizes. Demand, however, is in 3 other, smaller, sizes. </t>
  </si>
  <si>
    <t>How should the company cut the sheets of steel in order to minimize waste?</t>
  </si>
  <si>
    <t>1) There are only a limited number of ways to cut the sheets.  The variables are the number of times we have</t>
  </si>
  <si>
    <t>to cut a sheet in a certain way. In worksheet Cutstock these are defined as Sheets_used.</t>
  </si>
  <si>
    <t>2) The constraints are simple and straightforward.</t>
  </si>
  <si>
    <t>Sheets_made = Demand</t>
  </si>
  <si>
    <t>Sheets_used &gt;= 0  via the Assume Non-Negative option</t>
  </si>
  <si>
    <t>Sheets_used = integer</t>
  </si>
  <si>
    <t>3) The objective is to minimize waste. This is defined on the worksheet as Total_waste.</t>
  </si>
  <si>
    <t xml:space="preserve">In some situations it may seem rather difficult to write out all the possibilities for cutting stock as is done in </t>
  </si>
  <si>
    <t xml:space="preserve">this model. There is a technique that lets the computer do this, called column generation. It is beyond the </t>
  </si>
  <si>
    <t>scope of this example to fully discuss this technique.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</si>
</sst>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&quot;$&quot;#,##0_);\(&quot;$&quot;#,##0\)"/>
    <numFmt numFmtId="7" formatCode="&quot;$&quot;#,##0.00_);\(&quot;$&quot;#,##0.00\)"/>
  </numFmts>
  <fonts count="15" x14ac:knownFonts="1">
    <font>
      <sz val="8"/>
      <name val="Helv"/>
    </font>
    <font>
      <b/>
      <sz val="10"/>
      <name val="Helv"/>
    </font>
    <font>
      <sz val="8"/>
      <name val="Helv"/>
    </font>
    <font>
      <i/>
      <sz val="8"/>
      <name val="Helv"/>
    </font>
    <font>
      <b/>
      <i/>
      <sz val="8"/>
      <name val="Helv"/>
    </font>
    <font>
      <b/>
      <sz val="8"/>
      <name val="Helv"/>
    </font>
    <font>
      <sz val="10"/>
      <name val="MS Sans Serif"/>
      <family val="2"/>
    </font>
    <font>
      <sz val="8"/>
      <name val="MS Sans Serif"/>
      <family val="2"/>
    </font>
    <font>
      <b/>
      <sz val="10"/>
      <name val="MS Sans Serif"/>
      <family val="2"/>
    </font>
    <font>
      <b/>
      <i/>
      <sz val="10"/>
      <name val="MS Sans Serif"/>
      <family val="2"/>
    </font>
    <font>
      <b/>
      <sz val="8"/>
      <name val="MS Sans Serif"/>
      <family val="2"/>
    </font>
    <font>
      <b/>
      <i/>
      <sz val="8"/>
      <name val="MS Sans Serif"/>
      <family val="2"/>
    </font>
    <font>
      <sz val="10"/>
      <name val="Helv"/>
    </font>
    <font>
      <sz val="8"/>
      <name val="MS Sans Serif"/>
      <family val="2"/>
    </font>
    <font>
      <b/>
      <sz val="8"/>
      <name val="MS Sans Serif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gray125">
        <fgColor indexed="13"/>
      </patternFill>
    </fill>
    <fill>
      <patternFill patternType="lightGray">
        <fgColor indexed="13"/>
      </patternFill>
    </fill>
    <fill>
      <patternFill patternType="gray125">
        <fgColor indexed="9"/>
      </patternFill>
    </fill>
    <fill>
      <patternFill patternType="solid">
        <fgColor indexed="26"/>
        <bgColor indexed="64"/>
      </patternFill>
    </fill>
  </fills>
  <borders count="51">
    <border>
      <left/>
      <right/>
      <top/>
      <bottom/>
      <diagonal/>
    </border>
    <border>
      <left style="thick">
        <color indexed="12"/>
      </left>
      <right/>
      <top style="thick">
        <color indexed="12"/>
      </top>
      <bottom/>
      <diagonal/>
    </border>
    <border>
      <left/>
      <right/>
      <top style="thick">
        <color indexed="12"/>
      </top>
      <bottom/>
      <diagonal/>
    </border>
    <border>
      <left/>
      <right style="thick">
        <color indexed="12"/>
      </right>
      <top style="thick">
        <color indexed="12"/>
      </top>
      <bottom/>
      <diagonal/>
    </border>
    <border>
      <left style="thick">
        <color indexed="12"/>
      </left>
      <right/>
      <top/>
      <bottom/>
      <diagonal/>
    </border>
    <border>
      <left/>
      <right style="thick">
        <color indexed="12"/>
      </right>
      <top/>
      <bottom/>
      <diagonal/>
    </border>
    <border>
      <left style="thick">
        <color indexed="12"/>
      </left>
      <right/>
      <top/>
      <bottom style="thick">
        <color indexed="12"/>
      </bottom>
      <diagonal/>
    </border>
    <border>
      <left/>
      <right/>
      <top/>
      <bottom style="thick">
        <color indexed="12"/>
      </bottom>
      <diagonal/>
    </border>
    <border>
      <left/>
      <right style="thick">
        <color indexed="12"/>
      </right>
      <top/>
      <bottom style="thick">
        <color indexed="12"/>
      </bottom>
      <diagonal/>
    </border>
    <border>
      <left style="thick">
        <color indexed="18"/>
      </left>
      <right/>
      <top style="thick">
        <color indexed="18"/>
      </top>
      <bottom/>
      <diagonal/>
    </border>
    <border>
      <left/>
      <right/>
      <top style="thick">
        <color indexed="18"/>
      </top>
      <bottom/>
      <diagonal/>
    </border>
    <border>
      <left/>
      <right style="thick">
        <color indexed="18"/>
      </right>
      <top style="thick">
        <color indexed="18"/>
      </top>
      <bottom/>
      <diagonal/>
    </border>
    <border>
      <left style="thick">
        <color indexed="18"/>
      </left>
      <right/>
      <top/>
      <bottom/>
      <diagonal/>
    </border>
    <border>
      <left style="thick">
        <color indexed="17"/>
      </left>
      <right/>
      <top style="thick">
        <color indexed="17"/>
      </top>
      <bottom style="thick">
        <color indexed="17"/>
      </bottom>
      <diagonal/>
    </border>
    <border>
      <left/>
      <right/>
      <top style="thick">
        <color indexed="17"/>
      </top>
      <bottom style="thick">
        <color indexed="17"/>
      </bottom>
      <diagonal/>
    </border>
    <border>
      <left/>
      <right style="thick">
        <color indexed="17"/>
      </right>
      <top style="thick">
        <color indexed="17"/>
      </top>
      <bottom style="thick">
        <color indexed="17"/>
      </bottom>
      <diagonal/>
    </border>
    <border>
      <left/>
      <right style="thick">
        <color indexed="18"/>
      </right>
      <top/>
      <bottom/>
      <diagonal/>
    </border>
    <border>
      <left style="thick">
        <color indexed="16"/>
      </left>
      <right/>
      <top style="thick">
        <color indexed="16"/>
      </top>
      <bottom/>
      <diagonal/>
    </border>
    <border>
      <left/>
      <right style="thick">
        <color indexed="16"/>
      </right>
      <top style="thick">
        <color indexed="16"/>
      </top>
      <bottom/>
      <diagonal/>
    </border>
    <border>
      <left style="thick">
        <color indexed="16"/>
      </left>
      <right/>
      <top/>
      <bottom/>
      <diagonal/>
    </border>
    <border>
      <left/>
      <right style="thick">
        <color indexed="16"/>
      </right>
      <top/>
      <bottom/>
      <diagonal/>
    </border>
    <border>
      <left style="thick">
        <color indexed="18"/>
      </left>
      <right/>
      <top/>
      <bottom style="thick">
        <color indexed="18"/>
      </bottom>
      <diagonal/>
    </border>
    <border>
      <left style="thick">
        <color indexed="16"/>
      </left>
      <right/>
      <top/>
      <bottom style="thick">
        <color indexed="16"/>
      </bottom>
      <diagonal/>
    </border>
    <border>
      <left/>
      <right style="thick">
        <color indexed="16"/>
      </right>
      <top/>
      <bottom style="thick">
        <color indexed="16"/>
      </bottom>
      <diagonal/>
    </border>
    <border>
      <left/>
      <right/>
      <top/>
      <bottom style="thick">
        <color indexed="18"/>
      </bottom>
      <diagonal/>
    </border>
    <border>
      <left/>
      <right style="thick">
        <color indexed="18"/>
      </right>
      <top/>
      <bottom style="thick">
        <color indexed="18"/>
      </bottom>
      <diagonal/>
    </border>
    <border>
      <left style="thick">
        <color indexed="18"/>
      </left>
      <right/>
      <top style="thick">
        <color indexed="18"/>
      </top>
      <bottom style="thin">
        <color indexed="18"/>
      </bottom>
      <diagonal/>
    </border>
    <border>
      <left/>
      <right/>
      <top style="thick">
        <color indexed="18"/>
      </top>
      <bottom style="thin">
        <color indexed="18"/>
      </bottom>
      <diagonal/>
    </border>
    <border>
      <left/>
      <right style="thick">
        <color indexed="18"/>
      </right>
      <top style="thick">
        <color indexed="18"/>
      </top>
      <bottom style="thin">
        <color indexed="18"/>
      </bottom>
      <diagonal/>
    </border>
    <border>
      <left style="thick">
        <color indexed="21"/>
      </left>
      <right style="thick">
        <color indexed="21"/>
      </right>
      <top style="thick">
        <color indexed="21"/>
      </top>
      <bottom style="thick">
        <color indexed="18"/>
      </bottom>
      <diagonal/>
    </border>
    <border>
      <left style="thick">
        <color indexed="17"/>
      </left>
      <right/>
      <top style="thick">
        <color indexed="17"/>
      </top>
      <bottom/>
      <diagonal/>
    </border>
    <border>
      <left/>
      <right/>
      <top style="thick">
        <color indexed="17"/>
      </top>
      <bottom/>
      <diagonal/>
    </border>
    <border>
      <left/>
      <right style="thick">
        <color indexed="17"/>
      </right>
      <top style="thick">
        <color indexed="17"/>
      </top>
      <bottom/>
      <diagonal/>
    </border>
    <border>
      <left style="thick">
        <color indexed="17"/>
      </left>
      <right/>
      <top/>
      <bottom/>
      <diagonal/>
    </border>
    <border>
      <left/>
      <right style="thick">
        <color indexed="17"/>
      </right>
      <top/>
      <bottom/>
      <diagonal/>
    </border>
    <border>
      <left style="thick">
        <color indexed="17"/>
      </left>
      <right/>
      <top/>
      <bottom style="thick">
        <color indexed="17"/>
      </bottom>
      <diagonal/>
    </border>
    <border>
      <left/>
      <right/>
      <top/>
      <bottom style="thick">
        <color indexed="17"/>
      </bottom>
      <diagonal/>
    </border>
    <border>
      <left/>
      <right style="thick">
        <color indexed="17"/>
      </right>
      <top/>
      <bottom style="thick">
        <color indexed="17"/>
      </bottom>
      <diagonal/>
    </border>
    <border>
      <left style="thick">
        <color indexed="21"/>
      </left>
      <right style="thick">
        <color indexed="21"/>
      </right>
      <top style="thick">
        <color indexed="21"/>
      </top>
      <bottom style="thick">
        <color indexed="21"/>
      </bottom>
      <diagonal/>
    </border>
    <border>
      <left style="thick">
        <color indexed="16"/>
      </left>
      <right/>
      <top style="thick">
        <color indexed="16"/>
      </top>
      <bottom style="thick">
        <color indexed="16"/>
      </bottom>
      <diagonal/>
    </border>
    <border>
      <left/>
      <right/>
      <top style="thick">
        <color indexed="16"/>
      </top>
      <bottom style="thick">
        <color indexed="16"/>
      </bottom>
      <diagonal/>
    </border>
    <border>
      <left/>
      <right style="thick">
        <color indexed="16"/>
      </right>
      <top style="thick">
        <color indexed="16"/>
      </top>
      <bottom style="thick">
        <color indexed="16"/>
      </bottom>
      <diagonal/>
    </border>
    <border>
      <left style="thick">
        <color indexed="17"/>
      </left>
      <right style="thick">
        <color indexed="17"/>
      </right>
      <top style="thick">
        <color indexed="17"/>
      </top>
      <bottom/>
      <diagonal/>
    </border>
    <border>
      <left style="thick">
        <color indexed="17"/>
      </left>
      <right style="thick">
        <color indexed="17"/>
      </right>
      <top/>
      <bottom/>
      <diagonal/>
    </border>
    <border>
      <left style="thick">
        <color indexed="17"/>
      </left>
      <right style="thick">
        <color indexed="17"/>
      </right>
      <top/>
      <bottom style="thick">
        <color indexed="17"/>
      </bottom>
      <diagonal/>
    </border>
    <border>
      <left/>
      <right/>
      <top style="thick">
        <color indexed="16"/>
      </top>
      <bottom/>
      <diagonal/>
    </border>
    <border>
      <left/>
      <right/>
      <top/>
      <bottom style="thick">
        <color indexed="16"/>
      </bottom>
      <diagonal/>
    </border>
    <border>
      <left style="thick">
        <color indexed="16"/>
      </left>
      <right style="thick">
        <color indexed="16"/>
      </right>
      <top style="thick">
        <color indexed="16"/>
      </top>
      <bottom style="thick">
        <color indexed="16"/>
      </bottom>
      <diagonal/>
    </border>
    <border>
      <left style="thick">
        <color indexed="16"/>
      </left>
      <right style="thick">
        <color indexed="16"/>
      </right>
      <top style="thick">
        <color indexed="16"/>
      </top>
      <bottom/>
      <diagonal/>
    </border>
    <border>
      <left style="thick">
        <color indexed="16"/>
      </left>
      <right style="thick">
        <color indexed="16"/>
      </right>
      <top/>
      <bottom style="thick">
        <color indexed="16"/>
      </bottom>
      <diagonal/>
    </border>
    <border>
      <left style="thick">
        <color indexed="16"/>
      </left>
      <right style="thick">
        <color indexed="16"/>
      </right>
      <top/>
      <bottom/>
      <diagonal/>
    </border>
  </borders>
  <cellStyleXfs count="8">
    <xf numFmtId="0" fontId="0" fillId="0" borderId="0">
      <alignment horizontal="left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>
      <alignment horizontal="left"/>
    </xf>
    <xf numFmtId="0" fontId="6" fillId="0" borderId="0"/>
  </cellStyleXfs>
  <cellXfs count="427">
    <xf numFmtId="0" fontId="0" fillId="0" borderId="0" xfId="0">
      <alignment horizontal="left"/>
    </xf>
    <xf numFmtId="0" fontId="1" fillId="0" borderId="0" xfId="0" quotePrefix="1" applyFont="1" applyAlignment="1">
      <alignment horizontal="left"/>
    </xf>
    <xf numFmtId="0" fontId="0" fillId="0" borderId="0" xfId="0" applyAlignment="1"/>
    <xf numFmtId="0" fontId="0" fillId="3" borderId="1" xfId="0" applyFill="1" applyBorder="1">
      <alignment horizontal="left"/>
    </xf>
    <xf numFmtId="0" fontId="0" fillId="3" borderId="2" xfId="0" applyFill="1" applyBorder="1">
      <alignment horizontal="left"/>
    </xf>
    <xf numFmtId="0" fontId="0" fillId="3" borderId="3" xfId="0" applyFill="1" applyBorder="1">
      <alignment horizontal="left"/>
    </xf>
    <xf numFmtId="0" fontId="0" fillId="3" borderId="4" xfId="0" applyFill="1" applyBorder="1">
      <alignment horizontal="left"/>
    </xf>
    <xf numFmtId="0" fontId="0" fillId="3" borderId="0" xfId="0" applyFill="1" applyBorder="1">
      <alignment horizontal="left"/>
    </xf>
    <xf numFmtId="0" fontId="0" fillId="3" borderId="5" xfId="0" applyFill="1" applyBorder="1">
      <alignment horizontal="left"/>
    </xf>
    <xf numFmtId="0" fontId="0" fillId="3" borderId="6" xfId="0" quotePrefix="1" applyFill="1" applyBorder="1" applyAlignment="1">
      <alignment horizontal="left"/>
    </xf>
    <xf numFmtId="0" fontId="0" fillId="3" borderId="7" xfId="0" applyFill="1" applyBorder="1">
      <alignment horizontal="left"/>
    </xf>
    <xf numFmtId="0" fontId="0" fillId="3" borderId="8" xfId="0" applyFill="1" applyBorder="1">
      <alignment horizontal="left"/>
    </xf>
    <xf numFmtId="0" fontId="0" fillId="0" borderId="9" xfId="0" applyFill="1" applyBorder="1">
      <alignment horizontal="left"/>
    </xf>
    <xf numFmtId="0" fontId="0" fillId="0" borderId="10" xfId="0" applyFill="1" applyBorder="1">
      <alignment horizontal="left"/>
    </xf>
    <xf numFmtId="0" fontId="0" fillId="0" borderId="10" xfId="0" applyFill="1" applyBorder="1" applyAlignment="1"/>
    <xf numFmtId="0" fontId="3" fillId="0" borderId="10" xfId="0" applyNumberFormat="1" applyFont="1" applyFill="1" applyBorder="1" applyAlignment="1">
      <alignment horizontal="right"/>
    </xf>
    <xf numFmtId="0" fontId="3" fillId="0" borderId="11" xfId="0" applyNumberFormat="1" applyFont="1" applyFill="1" applyBorder="1" applyAlignment="1">
      <alignment horizontal="right"/>
    </xf>
    <xf numFmtId="0" fontId="0" fillId="0" borderId="12" xfId="0" applyFill="1" applyBorder="1" applyAlignment="1"/>
    <xf numFmtId="0" fontId="0" fillId="0" borderId="0" xfId="0" applyFill="1" applyBorder="1">
      <alignment horizontal="left"/>
    </xf>
    <xf numFmtId="0" fontId="3" fillId="0" borderId="0" xfId="0" applyNumberFormat="1" applyFont="1" applyFill="1" applyBorder="1" applyAlignment="1">
      <alignment horizontal="right"/>
    </xf>
    <xf numFmtId="1" fontId="0" fillId="0" borderId="13" xfId="0" applyNumberFormat="1" applyFill="1" applyBorder="1" applyAlignment="1">
      <alignment horizontal="right"/>
    </xf>
    <xf numFmtId="1" fontId="0" fillId="0" borderId="14" xfId="0" applyNumberFormat="1" applyFill="1" applyBorder="1" applyAlignment="1">
      <alignment horizontal="right"/>
    </xf>
    <xf numFmtId="1" fontId="0" fillId="0" borderId="15" xfId="0" applyNumberFormat="1" applyFill="1" applyBorder="1" applyAlignment="1">
      <alignment horizontal="right"/>
    </xf>
    <xf numFmtId="5" fontId="0" fillId="0" borderId="0" xfId="0" applyNumberFormat="1">
      <alignment horizontal="left"/>
    </xf>
    <xf numFmtId="0" fontId="3" fillId="0" borderId="12" xfId="0" applyNumberFormat="1" applyFont="1" applyFill="1" applyBorder="1" applyAlignment="1">
      <alignment horizontal="left"/>
    </xf>
    <xf numFmtId="0" fontId="0" fillId="0" borderId="0" xfId="0" applyFill="1" applyBorder="1" applyAlignment="1">
      <alignment horizontal="right"/>
    </xf>
    <xf numFmtId="0" fontId="0" fillId="0" borderId="16" xfId="0" applyFill="1" applyBorder="1" applyAlignment="1">
      <alignment horizontal="right"/>
    </xf>
    <xf numFmtId="0" fontId="0" fillId="0" borderId="17" xfId="0" applyFill="1" applyBorder="1" applyAlignment="1">
      <alignment horizontal="right"/>
    </xf>
    <xf numFmtId="1" fontId="0" fillId="0" borderId="18" xfId="0" applyNumberFormat="1" applyFill="1" applyBorder="1" applyAlignment="1">
      <alignment horizontal="right"/>
    </xf>
    <xf numFmtId="0" fontId="0" fillId="0" borderId="19" xfId="0" applyFill="1" applyBorder="1" applyAlignment="1">
      <alignment horizontal="right"/>
    </xf>
    <xf numFmtId="1" fontId="0" fillId="0" borderId="20" xfId="0" applyNumberFormat="1" applyFill="1" applyBorder="1" applyAlignment="1">
      <alignment horizontal="right"/>
    </xf>
    <xf numFmtId="0" fontId="3" fillId="0" borderId="21" xfId="0" applyNumberFormat="1" applyFont="1" applyFill="1" applyBorder="1" applyAlignment="1">
      <alignment horizontal="left"/>
    </xf>
    <xf numFmtId="0" fontId="0" fillId="0" borderId="22" xfId="0" applyFill="1" applyBorder="1" applyAlignment="1">
      <alignment horizontal="right"/>
    </xf>
    <xf numFmtId="1" fontId="0" fillId="0" borderId="23" xfId="0" applyNumberFormat="1" applyFill="1" applyBorder="1" applyAlignment="1">
      <alignment horizontal="right"/>
    </xf>
    <xf numFmtId="0" fontId="0" fillId="0" borderId="24" xfId="0" applyFill="1" applyBorder="1" applyAlignment="1">
      <alignment horizontal="right"/>
    </xf>
    <xf numFmtId="0" fontId="0" fillId="0" borderId="25" xfId="0" applyFill="1" applyBorder="1" applyAlignment="1">
      <alignment horizontal="right"/>
    </xf>
    <xf numFmtId="0" fontId="4" fillId="0" borderId="0" xfId="0" applyFont="1" applyAlignment="1"/>
    <xf numFmtId="0" fontId="0" fillId="0" borderId="26" xfId="0" applyFill="1" applyBorder="1">
      <alignment horizontal="left"/>
    </xf>
    <xf numFmtId="0" fontId="3" fillId="0" borderId="27" xfId="0" applyNumberFormat="1" applyFont="1" applyFill="1" applyBorder="1" applyAlignment="1">
      <alignment horizontal="right"/>
    </xf>
    <xf numFmtId="5" fontId="0" fillId="0" borderId="27" xfId="0" applyNumberFormat="1" applyFill="1" applyBorder="1" applyAlignment="1"/>
    <xf numFmtId="5" fontId="0" fillId="0" borderId="28" xfId="0" applyNumberFormat="1" applyFill="1" applyBorder="1" applyAlignment="1"/>
    <xf numFmtId="0" fontId="0" fillId="0" borderId="21" xfId="0" applyFill="1" applyBorder="1">
      <alignment horizontal="left"/>
    </xf>
    <xf numFmtId="0" fontId="5" fillId="0" borderId="24" xfId="0" applyNumberFormat="1" applyFont="1" applyFill="1" applyBorder="1" applyAlignment="1">
      <alignment horizontal="right"/>
    </xf>
    <xf numFmtId="5" fontId="5" fillId="0" borderId="29" xfId="0" applyNumberFormat="1" applyFont="1" applyFill="1" applyBorder="1" applyAlignment="1"/>
    <xf numFmtId="0" fontId="0" fillId="0" borderId="24" xfId="0" applyFill="1" applyBorder="1" applyAlignment="1"/>
    <xf numFmtId="0" fontId="0" fillId="0" borderId="25" xfId="0" applyFill="1" applyBorder="1" applyAlignment="1"/>
    <xf numFmtId="0" fontId="8" fillId="0" borderId="0" xfId="7" applyFont="1"/>
    <xf numFmtId="0" fontId="6" fillId="0" borderId="0" xfId="7"/>
    <xf numFmtId="0" fontId="7" fillId="4" borderId="1" xfId="7" applyFont="1" applyFill="1" applyBorder="1"/>
    <xf numFmtId="0" fontId="6" fillId="4" borderId="2" xfId="7" applyFill="1" applyBorder="1"/>
    <xf numFmtId="0" fontId="6" fillId="4" borderId="3" xfId="7" applyFill="1" applyBorder="1"/>
    <xf numFmtId="0" fontId="7" fillId="4" borderId="6" xfId="7" quotePrefix="1" applyFont="1" applyFill="1" applyBorder="1" applyAlignment="1">
      <alignment horizontal="left"/>
    </xf>
    <xf numFmtId="0" fontId="6" fillId="4" borderId="7" xfId="7" applyFill="1" applyBorder="1"/>
    <xf numFmtId="0" fontId="6" fillId="4" borderId="7" xfId="7" applyFill="1" applyBorder="1" applyAlignment="1">
      <alignment horizontal="center"/>
    </xf>
    <xf numFmtId="0" fontId="7" fillId="4" borderId="7" xfId="7" quotePrefix="1" applyFont="1" applyFill="1" applyBorder="1" applyAlignment="1">
      <alignment horizontal="left"/>
    </xf>
    <xf numFmtId="0" fontId="6" fillId="4" borderId="8" xfId="7" applyFill="1" applyBorder="1"/>
    <xf numFmtId="0" fontId="9" fillId="0" borderId="1" xfId="7" applyFont="1" applyBorder="1"/>
    <xf numFmtId="0" fontId="6" fillId="0" borderId="2" xfId="7" applyBorder="1"/>
    <xf numFmtId="0" fontId="6" fillId="0" borderId="3" xfId="7" applyBorder="1"/>
    <xf numFmtId="0" fontId="6" fillId="0" borderId="4" xfId="7" applyBorder="1"/>
    <xf numFmtId="0" fontId="10" fillId="0" borderId="0" xfId="7" applyFont="1" applyBorder="1" applyAlignment="1">
      <alignment horizontal="center" wrapText="1"/>
    </xf>
    <xf numFmtId="0" fontId="10" fillId="0" borderId="5" xfId="7" quotePrefix="1" applyFont="1" applyBorder="1" applyAlignment="1">
      <alignment horizontal="center" wrapText="1"/>
    </xf>
    <xf numFmtId="0" fontId="10" fillId="0" borderId="4" xfId="7" applyFont="1" applyBorder="1"/>
    <xf numFmtId="0" fontId="6" fillId="0" borderId="0" xfId="7" applyBorder="1" applyAlignment="1">
      <alignment horizontal="center"/>
    </xf>
    <xf numFmtId="5" fontId="6" fillId="0" borderId="0" xfId="7" applyNumberFormat="1" applyBorder="1" applyAlignment="1">
      <alignment horizontal="center"/>
    </xf>
    <xf numFmtId="0" fontId="6" fillId="0" borderId="5" xfId="7" applyFont="1" applyBorder="1" applyAlignment="1">
      <alignment horizontal="center"/>
    </xf>
    <xf numFmtId="0" fontId="6" fillId="0" borderId="5" xfId="7" applyBorder="1" applyAlignment="1">
      <alignment horizontal="center"/>
    </xf>
    <xf numFmtId="0" fontId="10" fillId="0" borderId="6" xfId="7" applyFont="1" applyBorder="1"/>
    <xf numFmtId="0" fontId="6" fillId="0" borderId="7" xfId="7" applyBorder="1" applyAlignment="1">
      <alignment horizontal="center"/>
    </xf>
    <xf numFmtId="5" fontId="6" fillId="0" borderId="7" xfId="7" applyNumberFormat="1" applyBorder="1" applyAlignment="1">
      <alignment horizontal="center"/>
    </xf>
    <xf numFmtId="0" fontId="6" fillId="0" borderId="8" xfId="7" applyBorder="1" applyAlignment="1">
      <alignment horizontal="center"/>
    </xf>
    <xf numFmtId="0" fontId="10" fillId="0" borderId="0" xfId="7" applyFont="1"/>
    <xf numFmtId="0" fontId="6" fillId="0" borderId="0" xfId="7" applyAlignment="1">
      <alignment horizontal="center"/>
    </xf>
    <xf numFmtId="5" fontId="6" fillId="0" borderId="0" xfId="7" applyNumberFormat="1" applyAlignment="1">
      <alignment horizontal="center"/>
    </xf>
    <xf numFmtId="0" fontId="9" fillId="0" borderId="1" xfId="7" applyFont="1" applyBorder="1" applyAlignment="1"/>
    <xf numFmtId="0" fontId="10" fillId="0" borderId="0" xfId="7" applyFont="1" applyBorder="1" applyAlignment="1">
      <alignment horizontal="center"/>
    </xf>
    <xf numFmtId="0" fontId="6" fillId="0" borderId="0" xfId="7" applyBorder="1"/>
    <xf numFmtId="0" fontId="10" fillId="0" borderId="5" xfId="7" applyFont="1" applyBorder="1" applyAlignment="1">
      <alignment horizontal="center"/>
    </xf>
    <xf numFmtId="0" fontId="6" fillId="0" borderId="30" xfId="7" applyBorder="1" applyAlignment="1">
      <alignment horizontal="center"/>
    </xf>
    <xf numFmtId="0" fontId="6" fillId="0" borderId="31" xfId="7" applyBorder="1" applyAlignment="1">
      <alignment horizontal="center"/>
    </xf>
    <xf numFmtId="0" fontId="6" fillId="0" borderId="32" xfId="7" applyBorder="1" applyAlignment="1">
      <alignment horizontal="center"/>
    </xf>
    <xf numFmtId="2" fontId="6" fillId="0" borderId="0" xfId="7" applyNumberFormat="1" applyBorder="1" applyAlignment="1">
      <alignment horizontal="center"/>
    </xf>
    <xf numFmtId="7" fontId="6" fillId="0" borderId="5" xfId="7" applyNumberFormat="1" applyBorder="1"/>
    <xf numFmtId="0" fontId="6" fillId="0" borderId="33" xfId="7" applyBorder="1" applyAlignment="1">
      <alignment horizontal="center"/>
    </xf>
    <xf numFmtId="0" fontId="6" fillId="0" borderId="34" xfId="7" applyBorder="1" applyAlignment="1">
      <alignment horizontal="center"/>
    </xf>
    <xf numFmtId="0" fontId="6" fillId="0" borderId="35" xfId="7" applyBorder="1" applyAlignment="1">
      <alignment horizontal="center"/>
    </xf>
    <xf numFmtId="0" fontId="6" fillId="0" borderId="36" xfId="7" applyBorder="1" applyAlignment="1">
      <alignment horizontal="center"/>
    </xf>
    <xf numFmtId="0" fontId="6" fillId="0" borderId="37" xfId="7" applyBorder="1" applyAlignment="1">
      <alignment horizontal="center"/>
    </xf>
    <xf numFmtId="7" fontId="6" fillId="0" borderId="38" xfId="7" applyNumberFormat="1" applyBorder="1"/>
    <xf numFmtId="0" fontId="10" fillId="0" borderId="6" xfId="7" quotePrefix="1" applyFont="1" applyBorder="1" applyAlignment="1">
      <alignment horizontal="left"/>
    </xf>
    <xf numFmtId="0" fontId="6" fillId="0" borderId="39" xfId="7" applyBorder="1" applyAlignment="1">
      <alignment horizontal="center"/>
    </xf>
    <xf numFmtId="0" fontId="6" fillId="0" borderId="40" xfId="7" applyBorder="1" applyAlignment="1">
      <alignment horizontal="center"/>
    </xf>
    <xf numFmtId="0" fontId="6" fillId="0" borderId="41" xfId="7" applyBorder="1" applyAlignment="1">
      <alignment horizontal="center"/>
    </xf>
    <xf numFmtId="0" fontId="6" fillId="0" borderId="7" xfId="7" applyBorder="1"/>
    <xf numFmtId="0" fontId="6" fillId="0" borderId="8" xfId="7" applyBorder="1"/>
    <xf numFmtId="0" fontId="8" fillId="0" borderId="0" xfId="5" applyFont="1"/>
    <xf numFmtId="0" fontId="6" fillId="0" borderId="0" xfId="5"/>
    <xf numFmtId="0" fontId="7" fillId="4" borderId="1" xfId="5" quotePrefix="1" applyFont="1" applyFill="1" applyBorder="1" applyAlignment="1">
      <alignment horizontal="left"/>
    </xf>
    <xf numFmtId="0" fontId="6" fillId="4" borderId="2" xfId="5" applyFill="1" applyBorder="1"/>
    <xf numFmtId="0" fontId="6" fillId="4" borderId="3" xfId="5" applyFill="1" applyBorder="1"/>
    <xf numFmtId="0" fontId="7" fillId="4" borderId="6" xfId="5" quotePrefix="1" applyFont="1" applyFill="1" applyBorder="1" applyAlignment="1">
      <alignment horizontal="left"/>
    </xf>
    <xf numFmtId="0" fontId="6" fillId="4" borderId="7" xfId="5" applyFill="1" applyBorder="1"/>
    <xf numFmtId="0" fontId="6" fillId="4" borderId="8" xfId="5" applyFill="1" applyBorder="1"/>
    <xf numFmtId="0" fontId="9" fillId="0" borderId="1" xfId="5" applyFont="1" applyBorder="1"/>
    <xf numFmtId="0" fontId="6" fillId="0" borderId="2" xfId="5" applyBorder="1"/>
    <xf numFmtId="0" fontId="6" fillId="0" borderId="3" xfId="5" applyBorder="1"/>
    <xf numFmtId="0" fontId="6" fillId="0" borderId="4" xfId="5" applyBorder="1"/>
    <xf numFmtId="0" fontId="6" fillId="0" borderId="0" xfId="5" applyBorder="1"/>
    <xf numFmtId="0" fontId="10" fillId="0" borderId="0" xfId="5" applyFont="1" applyBorder="1" applyAlignment="1">
      <alignment wrapText="1"/>
    </xf>
    <xf numFmtId="0" fontId="10" fillId="0" borderId="0" xfId="5" quotePrefix="1" applyFont="1" applyBorder="1" applyAlignment="1">
      <alignment wrapText="1"/>
    </xf>
    <xf numFmtId="0" fontId="10" fillId="0" borderId="0" xfId="5" quotePrefix="1" applyFont="1" applyBorder="1" applyAlignment="1">
      <alignment horizontal="center" wrapText="1"/>
    </xf>
    <xf numFmtId="0" fontId="10" fillId="0" borderId="0" xfId="5" applyFont="1" applyBorder="1" applyAlignment="1">
      <alignment horizontal="center" wrapText="1"/>
    </xf>
    <xf numFmtId="0" fontId="10" fillId="0" borderId="5" xfId="5" applyFont="1" applyBorder="1" applyAlignment="1">
      <alignment horizontal="center" wrapText="1"/>
    </xf>
    <xf numFmtId="0" fontId="6" fillId="0" borderId="4" xfId="5" applyBorder="1" applyAlignment="1">
      <alignment horizontal="center"/>
    </xf>
    <xf numFmtId="0" fontId="10" fillId="0" borderId="0" xfId="5" applyFont="1" applyBorder="1"/>
    <xf numFmtId="0" fontId="6" fillId="0" borderId="0" xfId="5" applyBorder="1" applyAlignment="1">
      <alignment horizontal="center"/>
    </xf>
    <xf numFmtId="0" fontId="6" fillId="0" borderId="42" xfId="5" applyBorder="1" applyAlignment="1">
      <alignment horizontal="center"/>
    </xf>
    <xf numFmtId="0" fontId="6" fillId="0" borderId="5" xfId="5" applyBorder="1" applyAlignment="1">
      <alignment horizontal="center"/>
    </xf>
    <xf numFmtId="0" fontId="6" fillId="0" borderId="43" xfId="5" applyBorder="1" applyAlignment="1">
      <alignment horizontal="center"/>
    </xf>
    <xf numFmtId="0" fontId="10" fillId="0" borderId="0" xfId="5" quotePrefix="1" applyFont="1" applyBorder="1" applyAlignment="1">
      <alignment horizontal="left"/>
    </xf>
    <xf numFmtId="0" fontId="6" fillId="0" borderId="44" xfId="5" applyBorder="1" applyAlignment="1">
      <alignment horizontal="center"/>
    </xf>
    <xf numFmtId="0" fontId="6" fillId="0" borderId="5" xfId="5" applyBorder="1"/>
    <xf numFmtId="0" fontId="10" fillId="0" borderId="0" xfId="5" applyFont="1" applyBorder="1" applyAlignment="1">
      <alignment horizontal="right"/>
    </xf>
    <xf numFmtId="0" fontId="6" fillId="0" borderId="38" xfId="5" applyBorder="1" applyAlignment="1">
      <alignment horizontal="center"/>
    </xf>
    <xf numFmtId="0" fontId="6" fillId="0" borderId="6" xfId="5" applyBorder="1"/>
    <xf numFmtId="0" fontId="10" fillId="0" borderId="7" xfId="5" applyFont="1" applyBorder="1" applyAlignment="1">
      <alignment horizontal="right"/>
    </xf>
    <xf numFmtId="0" fontId="6" fillId="0" borderId="39" xfId="5" applyBorder="1" applyAlignment="1">
      <alignment horizontal="center"/>
    </xf>
    <xf numFmtId="0" fontId="6" fillId="0" borderId="40" xfId="5" applyBorder="1" applyAlignment="1">
      <alignment horizontal="center"/>
    </xf>
    <xf numFmtId="0" fontId="6" fillId="0" borderId="41" xfId="5" applyBorder="1" applyAlignment="1">
      <alignment horizontal="center"/>
    </xf>
    <xf numFmtId="0" fontId="6" fillId="0" borderId="7" xfId="5" applyBorder="1"/>
    <xf numFmtId="0" fontId="6" fillId="0" borderId="8" xfId="5" applyBorder="1"/>
    <xf numFmtId="0" fontId="8" fillId="0" borderId="0" xfId="4" quotePrefix="1" applyFont="1" applyAlignment="1">
      <alignment horizontal="left"/>
    </xf>
    <xf numFmtId="0" fontId="6" fillId="0" borderId="0" xfId="4"/>
    <xf numFmtId="0" fontId="7" fillId="4" borderId="1" xfId="4" quotePrefix="1" applyFont="1" applyFill="1" applyBorder="1" applyAlignment="1">
      <alignment horizontal="left"/>
    </xf>
    <xf numFmtId="0" fontId="6" fillId="4" borderId="2" xfId="4" applyFill="1" applyBorder="1"/>
    <xf numFmtId="0" fontId="6" fillId="4" borderId="3" xfId="4" applyFill="1" applyBorder="1"/>
    <xf numFmtId="0" fontId="6" fillId="4" borderId="0" xfId="4" applyFill="1" applyBorder="1"/>
    <xf numFmtId="0" fontId="6" fillId="4" borderId="5" xfId="4" applyFill="1" applyBorder="1"/>
    <xf numFmtId="0" fontId="7" fillId="4" borderId="6" xfId="4" applyFont="1" applyFill="1" applyBorder="1" applyAlignment="1">
      <alignment horizontal="left"/>
    </xf>
    <xf numFmtId="0" fontId="6" fillId="4" borderId="7" xfId="4" applyFill="1" applyBorder="1"/>
    <xf numFmtId="0" fontId="6" fillId="4" borderId="8" xfId="4" applyFill="1" applyBorder="1"/>
    <xf numFmtId="0" fontId="11" fillId="0" borderId="1" xfId="4" quotePrefix="1" applyFont="1" applyBorder="1" applyAlignment="1">
      <alignment horizontal="left"/>
    </xf>
    <xf numFmtId="0" fontId="6" fillId="0" borderId="2" xfId="4" applyBorder="1"/>
    <xf numFmtId="0" fontId="7" fillId="0" borderId="2" xfId="4" quotePrefix="1" applyFont="1" applyBorder="1" applyAlignment="1">
      <alignment horizontal="left" textRotation="90"/>
    </xf>
    <xf numFmtId="0" fontId="6" fillId="0" borderId="3" xfId="4" applyBorder="1"/>
    <xf numFmtId="0" fontId="6" fillId="0" borderId="0" xfId="4" applyBorder="1"/>
    <xf numFmtId="0" fontId="6" fillId="0" borderId="4" xfId="4" applyBorder="1" applyAlignment="1">
      <alignment horizontal="right"/>
    </xf>
    <xf numFmtId="0" fontId="7" fillId="0" borderId="0" xfId="4" quotePrefix="1" applyFont="1" applyBorder="1" applyAlignment="1">
      <alignment horizontal="center" vertical="top" wrapText="1"/>
    </xf>
    <xf numFmtId="0" fontId="7" fillId="0" borderId="0" xfId="4" applyFont="1" applyBorder="1" applyAlignment="1">
      <alignment horizontal="center" vertical="top" wrapText="1"/>
    </xf>
    <xf numFmtId="0" fontId="7" fillId="0" borderId="0" xfId="4" quotePrefix="1" applyFont="1" applyBorder="1" applyAlignment="1">
      <alignment horizontal="center" wrapText="1"/>
    </xf>
    <xf numFmtId="0" fontId="6" fillId="0" borderId="4" xfId="4" applyBorder="1"/>
    <xf numFmtId="0" fontId="7" fillId="0" borderId="4" xfId="4" quotePrefix="1" applyFont="1" applyBorder="1" applyAlignment="1">
      <alignment horizontal="left"/>
    </xf>
    <xf numFmtId="0" fontId="6" fillId="0" borderId="0" xfId="4" applyBorder="1" applyAlignment="1">
      <alignment horizontal="center"/>
    </xf>
    <xf numFmtId="0" fontId="7" fillId="0" borderId="6" xfId="4" quotePrefix="1" applyFont="1" applyBorder="1" applyAlignment="1">
      <alignment horizontal="left"/>
    </xf>
    <xf numFmtId="0" fontId="6" fillId="0" borderId="7" xfId="4" applyBorder="1" applyAlignment="1">
      <alignment horizontal="center"/>
    </xf>
    <xf numFmtId="0" fontId="6" fillId="0" borderId="5" xfId="4" applyBorder="1" applyAlignment="1">
      <alignment horizontal="center"/>
    </xf>
    <xf numFmtId="0" fontId="6" fillId="0" borderId="30" xfId="4" applyBorder="1" applyAlignment="1">
      <alignment horizontal="center"/>
    </xf>
    <xf numFmtId="0" fontId="6" fillId="0" borderId="31" xfId="4" applyBorder="1" applyAlignment="1">
      <alignment horizontal="center"/>
    </xf>
    <xf numFmtId="0" fontId="6" fillId="0" borderId="32" xfId="4" applyBorder="1" applyAlignment="1">
      <alignment horizontal="center"/>
    </xf>
    <xf numFmtId="0" fontId="6" fillId="0" borderId="33" xfId="4" applyBorder="1" applyAlignment="1">
      <alignment horizontal="center"/>
    </xf>
    <xf numFmtId="0" fontId="6" fillId="0" borderId="34" xfId="4" applyBorder="1" applyAlignment="1">
      <alignment horizontal="center"/>
    </xf>
    <xf numFmtId="0" fontId="6" fillId="0" borderId="35" xfId="4" applyBorder="1" applyAlignment="1">
      <alignment horizontal="center"/>
    </xf>
    <xf numFmtId="0" fontId="6" fillId="0" borderId="36" xfId="4" applyBorder="1" applyAlignment="1">
      <alignment horizontal="center"/>
    </xf>
    <xf numFmtId="0" fontId="6" fillId="0" borderId="37" xfId="4" applyBorder="1" applyAlignment="1">
      <alignment horizontal="center"/>
    </xf>
    <xf numFmtId="0" fontId="7" fillId="0" borderId="6" xfId="4" applyFont="1" applyBorder="1"/>
    <xf numFmtId="0" fontId="6" fillId="0" borderId="8" xfId="4" applyBorder="1" applyAlignment="1">
      <alignment horizontal="center"/>
    </xf>
    <xf numFmtId="0" fontId="7" fillId="0" borderId="0" xfId="4" applyFont="1"/>
    <xf numFmtId="1" fontId="6" fillId="0" borderId="30" xfId="4" applyNumberFormat="1" applyBorder="1" applyAlignment="1">
      <alignment horizontal="center"/>
    </xf>
    <xf numFmtId="1" fontId="6" fillId="0" borderId="31" xfId="4" applyNumberFormat="1" applyBorder="1" applyAlignment="1">
      <alignment horizontal="center"/>
    </xf>
    <xf numFmtId="1" fontId="6" fillId="0" borderId="31" xfId="4" applyNumberFormat="1" applyFont="1" applyBorder="1" applyAlignment="1">
      <alignment horizontal="center"/>
    </xf>
    <xf numFmtId="1" fontId="6" fillId="0" borderId="32" xfId="4" applyNumberFormat="1" applyBorder="1" applyAlignment="1">
      <alignment horizontal="center"/>
    </xf>
    <xf numFmtId="1" fontId="6" fillId="0" borderId="33" xfId="4" applyNumberFormat="1" applyBorder="1" applyAlignment="1">
      <alignment horizontal="center"/>
    </xf>
    <xf numFmtId="1" fontId="6" fillId="0" borderId="0" xfId="4" applyNumberFormat="1" applyBorder="1" applyAlignment="1">
      <alignment horizontal="center"/>
    </xf>
    <xf numFmtId="1" fontId="6" fillId="0" borderId="0" xfId="4" applyNumberFormat="1" applyFont="1" applyBorder="1" applyAlignment="1">
      <alignment horizontal="center"/>
    </xf>
    <xf numFmtId="1" fontId="6" fillId="0" borderId="34" xfId="4" applyNumberFormat="1" applyBorder="1" applyAlignment="1">
      <alignment horizontal="center"/>
    </xf>
    <xf numFmtId="1" fontId="6" fillId="0" borderId="35" xfId="4" applyNumberFormat="1" applyBorder="1" applyAlignment="1">
      <alignment horizontal="center"/>
    </xf>
    <xf numFmtId="1" fontId="6" fillId="0" borderId="36" xfId="4" applyNumberFormat="1" applyBorder="1" applyAlignment="1">
      <alignment horizontal="center"/>
    </xf>
    <xf numFmtId="1" fontId="6" fillId="2" borderId="36" xfId="4" applyNumberFormat="1" applyFill="1" applyBorder="1" applyAlignment="1">
      <alignment horizontal="center"/>
    </xf>
    <xf numFmtId="1" fontId="6" fillId="0" borderId="37" xfId="4" applyNumberFormat="1" applyBorder="1" applyAlignment="1">
      <alignment horizontal="center"/>
    </xf>
    <xf numFmtId="0" fontId="7" fillId="0" borderId="4" xfId="4" applyFont="1" applyBorder="1"/>
    <xf numFmtId="1" fontId="6" fillId="0" borderId="5" xfId="4" applyNumberFormat="1" applyBorder="1" applyAlignment="1">
      <alignment horizontal="center"/>
    </xf>
    <xf numFmtId="0" fontId="6" fillId="0" borderId="39" xfId="4" applyBorder="1" applyAlignment="1">
      <alignment horizontal="center"/>
    </xf>
    <xf numFmtId="0" fontId="6" fillId="0" borderId="40" xfId="4" applyBorder="1" applyAlignment="1">
      <alignment horizontal="center"/>
    </xf>
    <xf numFmtId="0" fontId="6" fillId="0" borderId="41" xfId="4" applyBorder="1" applyAlignment="1">
      <alignment horizontal="center"/>
    </xf>
    <xf numFmtId="1" fontId="6" fillId="0" borderId="17" xfId="4" applyNumberFormat="1" applyBorder="1" applyAlignment="1">
      <alignment horizontal="center"/>
    </xf>
    <xf numFmtId="1" fontId="6" fillId="0" borderId="45" xfId="4" applyNumberFormat="1" applyBorder="1" applyAlignment="1">
      <alignment horizontal="center"/>
    </xf>
    <xf numFmtId="1" fontId="6" fillId="0" borderId="18" xfId="4" applyNumberFormat="1" applyBorder="1" applyAlignment="1">
      <alignment horizontal="center"/>
    </xf>
    <xf numFmtId="1" fontId="6" fillId="0" borderId="19" xfId="4" applyNumberFormat="1" applyBorder="1" applyAlignment="1">
      <alignment horizontal="center"/>
    </xf>
    <xf numFmtId="1" fontId="6" fillId="0" borderId="20" xfId="4" applyNumberFormat="1" applyBorder="1" applyAlignment="1">
      <alignment horizontal="center"/>
    </xf>
    <xf numFmtId="1" fontId="6" fillId="0" borderId="22" xfId="4" applyNumberFormat="1" applyBorder="1" applyAlignment="1">
      <alignment horizontal="center"/>
    </xf>
    <xf numFmtId="1" fontId="6" fillId="0" borderId="46" xfId="4" applyNumberFormat="1" applyBorder="1" applyAlignment="1">
      <alignment horizontal="center"/>
    </xf>
    <xf numFmtId="1" fontId="6" fillId="0" borderId="23" xfId="4" applyNumberFormat="1" applyBorder="1" applyAlignment="1">
      <alignment horizontal="center"/>
    </xf>
    <xf numFmtId="0" fontId="11" fillId="0" borderId="4" xfId="4" quotePrefix="1" applyFont="1" applyBorder="1" applyAlignment="1">
      <alignment horizontal="left"/>
    </xf>
    <xf numFmtId="0" fontId="7" fillId="0" borderId="4" xfId="4" quotePrefix="1" applyFont="1" applyBorder="1" applyAlignment="1">
      <alignment horizontal="left" wrapText="1"/>
    </xf>
    <xf numFmtId="0" fontId="7" fillId="0" borderId="6" xfId="4" quotePrefix="1" applyFont="1" applyBorder="1" applyAlignment="1">
      <alignment horizontal="left" wrapText="1"/>
    </xf>
    <xf numFmtId="0" fontId="6" fillId="0" borderId="2" xfId="4" applyBorder="1" applyAlignment="1">
      <alignment horizontal="center"/>
    </xf>
    <xf numFmtId="0" fontId="6" fillId="0" borderId="3" xfId="4" applyBorder="1" applyAlignment="1">
      <alignment horizontal="center"/>
    </xf>
    <xf numFmtId="7" fontId="6" fillId="0" borderId="7" xfId="4" applyNumberFormat="1" applyBorder="1" applyAlignment="1">
      <alignment horizontal="center"/>
    </xf>
    <xf numFmtId="7" fontId="6" fillId="0" borderId="38" xfId="4" applyNumberFormat="1" applyBorder="1"/>
    <xf numFmtId="0" fontId="8" fillId="0" borderId="0" xfId="3" applyFont="1"/>
    <xf numFmtId="0" fontId="6" fillId="0" borderId="0" xfId="3"/>
    <xf numFmtId="0" fontId="7" fillId="4" borderId="1" xfId="3" quotePrefix="1" applyFont="1" applyFill="1" applyBorder="1" applyAlignment="1">
      <alignment horizontal="left"/>
    </xf>
    <xf numFmtId="0" fontId="6" fillId="4" borderId="2" xfId="3" applyFill="1" applyBorder="1"/>
    <xf numFmtId="0" fontId="6" fillId="4" borderId="3" xfId="3" applyFill="1" applyBorder="1"/>
    <xf numFmtId="0" fontId="7" fillId="4" borderId="4" xfId="3" quotePrefix="1" applyFont="1" applyFill="1" applyBorder="1" applyAlignment="1">
      <alignment horizontal="left"/>
    </xf>
    <xf numFmtId="0" fontId="6" fillId="4" borderId="0" xfId="3" applyFill="1" applyBorder="1"/>
    <xf numFmtId="0" fontId="6" fillId="4" borderId="5" xfId="3" applyFill="1" applyBorder="1"/>
    <xf numFmtId="0" fontId="7" fillId="4" borderId="6" xfId="3" quotePrefix="1" applyFont="1" applyFill="1" applyBorder="1" applyAlignment="1">
      <alignment horizontal="left"/>
    </xf>
    <xf numFmtId="0" fontId="6" fillId="4" borderId="7" xfId="3" applyFill="1" applyBorder="1"/>
    <xf numFmtId="0" fontId="6" fillId="4" borderId="8" xfId="3" applyFill="1" applyBorder="1"/>
    <xf numFmtId="0" fontId="11" fillId="0" borderId="1" xfId="3" quotePrefix="1" applyFont="1" applyBorder="1" applyAlignment="1">
      <alignment horizontal="left"/>
    </xf>
    <xf numFmtId="0" fontId="6" fillId="0" borderId="2" xfId="3" applyBorder="1"/>
    <xf numFmtId="0" fontId="7" fillId="0" borderId="2" xfId="3" quotePrefix="1" applyFont="1" applyBorder="1" applyAlignment="1">
      <alignment horizontal="left" textRotation="90"/>
    </xf>
    <xf numFmtId="0" fontId="6" fillId="0" borderId="3" xfId="3" applyBorder="1"/>
    <xf numFmtId="0" fontId="6" fillId="0" borderId="0" xfId="3" applyBorder="1"/>
    <xf numFmtId="0" fontId="6" fillId="0" borderId="4" xfId="3" applyBorder="1" applyAlignment="1">
      <alignment horizontal="right"/>
    </xf>
    <xf numFmtId="0" fontId="7" fillId="0" borderId="0" xfId="3" quotePrefix="1" applyFont="1" applyBorder="1" applyAlignment="1">
      <alignment horizontal="center" vertical="top" wrapText="1"/>
    </xf>
    <xf numFmtId="0" fontId="7" fillId="0" borderId="0" xfId="3" applyFont="1" applyBorder="1" applyAlignment="1">
      <alignment horizontal="center" vertical="top" wrapText="1"/>
    </xf>
    <xf numFmtId="0" fontId="7" fillId="0" borderId="0" xfId="3" quotePrefix="1" applyFont="1" applyBorder="1" applyAlignment="1">
      <alignment horizontal="center" wrapText="1"/>
    </xf>
    <xf numFmtId="0" fontId="7" fillId="0" borderId="0" xfId="3" applyFont="1" applyBorder="1" applyAlignment="1">
      <alignment horizontal="center" wrapText="1"/>
    </xf>
    <xf numFmtId="0" fontId="6" fillId="0" borderId="4" xfId="3" applyBorder="1"/>
    <xf numFmtId="0" fontId="7" fillId="0" borderId="4" xfId="3" quotePrefix="1" applyFont="1" applyBorder="1" applyAlignment="1">
      <alignment horizontal="left"/>
    </xf>
    <xf numFmtId="0" fontId="6" fillId="0" borderId="0" xfId="3" applyBorder="1" applyAlignment="1">
      <alignment horizontal="center"/>
    </xf>
    <xf numFmtId="0" fontId="7" fillId="0" borderId="6" xfId="3" quotePrefix="1" applyFont="1" applyBorder="1" applyAlignment="1">
      <alignment horizontal="left"/>
    </xf>
    <xf numFmtId="0" fontId="6" fillId="0" borderId="7" xfId="3" applyBorder="1" applyAlignment="1">
      <alignment horizontal="center"/>
    </xf>
    <xf numFmtId="2" fontId="6" fillId="0" borderId="42" xfId="3" applyNumberFormat="1" applyBorder="1" applyAlignment="1">
      <alignment horizontal="center"/>
    </xf>
    <xf numFmtId="0" fontId="7" fillId="0" borderId="0" xfId="3" applyFont="1" applyBorder="1"/>
    <xf numFmtId="0" fontId="6" fillId="0" borderId="5" xfId="3" applyBorder="1"/>
    <xf numFmtId="5" fontId="6" fillId="0" borderId="0" xfId="3" applyNumberFormat="1"/>
    <xf numFmtId="2" fontId="6" fillId="0" borderId="43" xfId="3" applyNumberFormat="1" applyBorder="1" applyAlignment="1">
      <alignment horizontal="center"/>
    </xf>
    <xf numFmtId="2" fontId="6" fillId="0" borderId="44" xfId="3" applyNumberFormat="1" applyBorder="1" applyAlignment="1">
      <alignment horizontal="center"/>
    </xf>
    <xf numFmtId="0" fontId="7" fillId="0" borderId="4" xfId="3" applyFont="1" applyBorder="1" applyAlignment="1">
      <alignment horizontal="left"/>
    </xf>
    <xf numFmtId="0" fontId="7" fillId="0" borderId="6" xfId="3" applyFont="1" applyBorder="1" applyAlignment="1">
      <alignment horizontal="left"/>
    </xf>
    <xf numFmtId="0" fontId="6" fillId="0" borderId="47" xfId="3" applyBorder="1" applyAlignment="1">
      <alignment horizontal="center"/>
    </xf>
    <xf numFmtId="0" fontId="6" fillId="0" borderId="7" xfId="3" applyBorder="1"/>
    <xf numFmtId="0" fontId="6" fillId="0" borderId="8" xfId="3" applyBorder="1"/>
    <xf numFmtId="0" fontId="7" fillId="0" borderId="0" xfId="3" applyFont="1"/>
    <xf numFmtId="0" fontId="7" fillId="0" borderId="4" xfId="3" quotePrefix="1" applyFont="1" applyBorder="1" applyAlignment="1">
      <alignment horizontal="left" wrapText="1"/>
    </xf>
    <xf numFmtId="0" fontId="6" fillId="0" borderId="48" xfId="3" applyBorder="1" applyAlignment="1">
      <alignment horizontal="center"/>
    </xf>
    <xf numFmtId="0" fontId="6" fillId="0" borderId="49" xfId="3" applyBorder="1" applyAlignment="1">
      <alignment horizontal="center"/>
    </xf>
    <xf numFmtId="0" fontId="7" fillId="0" borderId="6" xfId="3" quotePrefix="1" applyFont="1" applyBorder="1" applyAlignment="1">
      <alignment horizontal="left" wrapText="1"/>
    </xf>
    <xf numFmtId="0" fontId="11" fillId="0" borderId="0" xfId="3" quotePrefix="1" applyFont="1" applyBorder="1" applyAlignment="1">
      <alignment horizontal="left"/>
    </xf>
    <xf numFmtId="5" fontId="6" fillId="0" borderId="38" xfId="3" applyNumberFormat="1" applyBorder="1" applyAlignment="1">
      <alignment horizontal="center"/>
    </xf>
    <xf numFmtId="0" fontId="8" fillId="0" borderId="0" xfId="2" quotePrefix="1" applyFont="1" applyAlignment="1">
      <alignment horizontal="left"/>
    </xf>
    <xf numFmtId="0" fontId="6" fillId="0" borderId="0" xfId="2"/>
    <xf numFmtId="0" fontId="7" fillId="4" borderId="1" xfId="2" quotePrefix="1" applyFont="1" applyFill="1" applyBorder="1" applyAlignment="1">
      <alignment horizontal="left"/>
    </xf>
    <xf numFmtId="0" fontId="6" fillId="4" borderId="2" xfId="2" applyFill="1" applyBorder="1"/>
    <xf numFmtId="0" fontId="6" fillId="4" borderId="3" xfId="2" applyFill="1" applyBorder="1"/>
    <xf numFmtId="0" fontId="7" fillId="4" borderId="4" xfId="2" quotePrefix="1" applyFont="1" applyFill="1" applyBorder="1" applyAlignment="1">
      <alignment horizontal="left"/>
    </xf>
    <xf numFmtId="0" fontId="6" fillId="4" borderId="0" xfId="2" applyFill="1" applyBorder="1"/>
    <xf numFmtId="0" fontId="6" fillId="4" borderId="5" xfId="2" applyFill="1" applyBorder="1"/>
    <xf numFmtId="0" fontId="7" fillId="4" borderId="6" xfId="2" quotePrefix="1" applyFont="1" applyFill="1" applyBorder="1" applyAlignment="1">
      <alignment horizontal="left"/>
    </xf>
    <xf numFmtId="0" fontId="6" fillId="4" borderId="7" xfId="2" applyFill="1" applyBorder="1"/>
    <xf numFmtId="0" fontId="6" fillId="4" borderId="8" xfId="2" applyFill="1" applyBorder="1"/>
    <xf numFmtId="0" fontId="7" fillId="0" borderId="0" xfId="2" quotePrefix="1" applyFont="1" applyAlignment="1">
      <alignment horizontal="left"/>
    </xf>
    <xf numFmtId="0" fontId="11" fillId="0" borderId="1" xfId="2" quotePrefix="1" applyFont="1" applyBorder="1" applyAlignment="1">
      <alignment horizontal="left"/>
    </xf>
    <xf numFmtId="0" fontId="6" fillId="0" borderId="2" xfId="2" applyBorder="1"/>
    <xf numFmtId="0" fontId="6" fillId="0" borderId="3" xfId="2" applyBorder="1"/>
    <xf numFmtId="0" fontId="11" fillId="0" borderId="4" xfId="2" quotePrefix="1" applyFont="1" applyBorder="1" applyAlignment="1">
      <alignment horizontal="left"/>
    </xf>
    <xf numFmtId="0" fontId="7" fillId="0" borderId="0" xfId="2" quotePrefix="1" applyFont="1" applyBorder="1" applyAlignment="1">
      <alignment horizontal="center" wrapText="1"/>
    </xf>
    <xf numFmtId="0" fontId="7" fillId="0" borderId="0" xfId="2" applyFont="1" applyBorder="1" applyAlignment="1">
      <alignment horizontal="center" wrapText="1"/>
    </xf>
    <xf numFmtId="0" fontId="6" fillId="0" borderId="0" xfId="2" applyBorder="1"/>
    <xf numFmtId="0" fontId="6" fillId="0" borderId="5" xfId="2" applyBorder="1"/>
    <xf numFmtId="0" fontId="7" fillId="0" borderId="4" xfId="2" applyFont="1" applyBorder="1"/>
    <xf numFmtId="5" fontId="6" fillId="0" borderId="0" xfId="2" applyNumberFormat="1" applyBorder="1" applyAlignment="1">
      <alignment horizontal="center"/>
    </xf>
    <xf numFmtId="7" fontId="6" fillId="0" borderId="0" xfId="2" applyNumberFormat="1" applyBorder="1" applyAlignment="1">
      <alignment horizontal="center"/>
    </xf>
    <xf numFmtId="0" fontId="6" fillId="0" borderId="0" xfId="2" applyBorder="1" applyAlignment="1">
      <alignment horizontal="center"/>
    </xf>
    <xf numFmtId="0" fontId="6" fillId="0" borderId="48" xfId="2" applyBorder="1" applyAlignment="1">
      <alignment horizontal="center"/>
    </xf>
    <xf numFmtId="0" fontId="7" fillId="0" borderId="4" xfId="2" quotePrefix="1" applyFont="1" applyBorder="1" applyAlignment="1">
      <alignment horizontal="left"/>
    </xf>
    <xf numFmtId="0" fontId="6" fillId="0" borderId="50" xfId="2" applyBorder="1" applyAlignment="1">
      <alignment horizontal="center"/>
    </xf>
    <xf numFmtId="0" fontId="7" fillId="0" borderId="6" xfId="2" quotePrefix="1" applyFont="1" applyBorder="1" applyAlignment="1">
      <alignment horizontal="left"/>
    </xf>
    <xf numFmtId="5" fontId="6" fillId="0" borderId="7" xfId="2" applyNumberFormat="1" applyBorder="1" applyAlignment="1">
      <alignment horizontal="center"/>
    </xf>
    <xf numFmtId="7" fontId="6" fillId="0" borderId="7" xfId="2" applyNumberFormat="1" applyBorder="1" applyAlignment="1">
      <alignment horizontal="center"/>
    </xf>
    <xf numFmtId="0" fontId="6" fillId="0" borderId="7" xfId="2" applyBorder="1" applyAlignment="1">
      <alignment horizontal="center"/>
    </xf>
    <xf numFmtId="0" fontId="6" fillId="0" borderId="49" xfId="2" applyBorder="1" applyAlignment="1">
      <alignment horizontal="center"/>
    </xf>
    <xf numFmtId="0" fontId="6" fillId="0" borderId="7" xfId="2" applyBorder="1"/>
    <xf numFmtId="0" fontId="6" fillId="0" borderId="8" xfId="2" applyBorder="1"/>
    <xf numFmtId="0" fontId="11" fillId="0" borderId="1" xfId="2" applyFont="1" applyBorder="1"/>
    <xf numFmtId="0" fontId="11" fillId="0" borderId="4" xfId="2" applyFont="1" applyBorder="1"/>
    <xf numFmtId="0" fontId="7" fillId="0" borderId="0" xfId="2" applyFont="1" applyBorder="1" applyAlignment="1">
      <alignment horizontal="center"/>
    </xf>
    <xf numFmtId="0" fontId="6" fillId="0" borderId="30" xfId="2" applyBorder="1" applyAlignment="1">
      <alignment horizontal="center"/>
    </xf>
    <xf numFmtId="0" fontId="6" fillId="0" borderId="31" xfId="2" applyBorder="1" applyAlignment="1">
      <alignment horizontal="center"/>
    </xf>
    <xf numFmtId="0" fontId="6" fillId="0" borderId="32" xfId="2" applyBorder="1" applyAlignment="1">
      <alignment horizontal="center"/>
    </xf>
    <xf numFmtId="0" fontId="6" fillId="0" borderId="33" xfId="2" applyBorder="1" applyAlignment="1">
      <alignment horizontal="center"/>
    </xf>
    <xf numFmtId="0" fontId="6" fillId="0" borderId="34" xfId="2" applyBorder="1" applyAlignment="1">
      <alignment horizontal="center"/>
    </xf>
    <xf numFmtId="0" fontId="6" fillId="0" borderId="35" xfId="2" applyBorder="1" applyAlignment="1">
      <alignment horizontal="center"/>
    </xf>
    <xf numFmtId="0" fontId="6" fillId="0" borderId="36" xfId="2" applyBorder="1" applyAlignment="1">
      <alignment horizontal="center"/>
    </xf>
    <xf numFmtId="0" fontId="6" fillId="0" borderId="37" xfId="2" applyBorder="1" applyAlignment="1">
      <alignment horizontal="center"/>
    </xf>
    <xf numFmtId="0" fontId="6" fillId="0" borderId="17" xfId="2" applyBorder="1" applyAlignment="1">
      <alignment horizontal="center"/>
    </xf>
    <xf numFmtId="0" fontId="6" fillId="0" borderId="45" xfId="2" applyBorder="1" applyAlignment="1">
      <alignment horizontal="center"/>
    </xf>
    <xf numFmtId="0" fontId="6" fillId="0" borderId="18" xfId="2" applyBorder="1" applyAlignment="1">
      <alignment horizontal="center"/>
    </xf>
    <xf numFmtId="0" fontId="7" fillId="0" borderId="6" xfId="2" applyFont="1" applyBorder="1"/>
    <xf numFmtId="0" fontId="6" fillId="0" borderId="22" xfId="2" applyBorder="1" applyAlignment="1">
      <alignment horizontal="center"/>
    </xf>
    <xf numFmtId="0" fontId="6" fillId="0" borderId="46" xfId="2" applyBorder="1" applyAlignment="1">
      <alignment horizontal="center"/>
    </xf>
    <xf numFmtId="0" fontId="6" fillId="0" borderId="23" xfId="2" applyBorder="1" applyAlignment="1">
      <alignment horizontal="center"/>
    </xf>
    <xf numFmtId="0" fontId="7" fillId="0" borderId="0" xfId="2" applyFont="1"/>
    <xf numFmtId="0" fontId="6" fillId="0" borderId="19" xfId="2" applyBorder="1" applyAlignment="1">
      <alignment horizontal="center"/>
    </xf>
    <xf numFmtId="0" fontId="6" fillId="0" borderId="20" xfId="2" applyBorder="1" applyAlignment="1">
      <alignment horizontal="center"/>
    </xf>
    <xf numFmtId="0" fontId="7" fillId="0" borderId="0" xfId="2" quotePrefix="1" applyFont="1" applyBorder="1" applyAlignment="1">
      <alignment horizontal="left"/>
    </xf>
    <xf numFmtId="0" fontId="6" fillId="0" borderId="1" xfId="2" applyBorder="1"/>
    <xf numFmtId="0" fontId="7" fillId="0" borderId="3" xfId="2" quotePrefix="1" applyFont="1" applyBorder="1" applyAlignment="1">
      <alignment horizontal="center"/>
    </xf>
    <xf numFmtId="0" fontId="11" fillId="0" borderId="6" xfId="2" quotePrefix="1" applyFont="1" applyBorder="1" applyAlignment="1">
      <alignment horizontal="left"/>
    </xf>
    <xf numFmtId="7" fontId="6" fillId="0" borderId="38" xfId="2" applyNumberFormat="1" applyBorder="1" applyAlignment="1">
      <alignment horizontal="center"/>
    </xf>
    <xf numFmtId="0" fontId="8" fillId="0" borderId="0" xfId="1" quotePrefix="1" applyFont="1" applyAlignment="1">
      <alignment horizontal="left"/>
    </xf>
    <xf numFmtId="0" fontId="6" fillId="0" borderId="0" xfId="1"/>
    <xf numFmtId="0" fontId="7" fillId="4" borderId="1" xfId="1" quotePrefix="1" applyFont="1" applyFill="1" applyBorder="1" applyAlignment="1">
      <alignment horizontal="left"/>
    </xf>
    <xf numFmtId="0" fontId="6" fillId="4" borderId="2" xfId="1" applyFill="1" applyBorder="1"/>
    <xf numFmtId="0" fontId="6" fillId="4" borderId="3" xfId="1" applyFill="1" applyBorder="1"/>
    <xf numFmtId="0" fontId="7" fillId="4" borderId="4" xfId="1" quotePrefix="1" applyFont="1" applyFill="1" applyBorder="1" applyAlignment="1">
      <alignment horizontal="left"/>
    </xf>
    <xf numFmtId="0" fontId="6" fillId="4" borderId="0" xfId="1" applyFill="1" applyBorder="1"/>
    <xf numFmtId="0" fontId="6" fillId="4" borderId="5" xfId="1" applyFill="1" applyBorder="1"/>
    <xf numFmtId="7" fontId="6" fillId="0" borderId="0" xfId="1" applyNumberFormat="1"/>
    <xf numFmtId="0" fontId="7" fillId="4" borderId="6" xfId="1" quotePrefix="1" applyFont="1" applyFill="1" applyBorder="1" applyAlignment="1">
      <alignment horizontal="left"/>
    </xf>
    <xf numFmtId="0" fontId="6" fillId="4" borderId="7" xfId="1" applyFill="1" applyBorder="1"/>
    <xf numFmtId="0" fontId="6" fillId="4" borderId="8" xfId="1" applyFill="1" applyBorder="1"/>
    <xf numFmtId="0" fontId="7" fillId="0" borderId="0" xfId="1" quotePrefix="1" applyFont="1" applyAlignment="1">
      <alignment horizontal="left"/>
    </xf>
    <xf numFmtId="0" fontId="11" fillId="0" borderId="1" xfId="1" quotePrefix="1" applyFont="1" applyBorder="1" applyAlignment="1">
      <alignment horizontal="left"/>
    </xf>
    <xf numFmtId="0" fontId="6" fillId="0" borderId="2" xfId="1" applyBorder="1"/>
    <xf numFmtId="0" fontId="6" fillId="0" borderId="3" xfId="1" applyBorder="1"/>
    <xf numFmtId="0" fontId="11" fillId="0" borderId="4" xfId="1" quotePrefix="1" applyFont="1" applyBorder="1" applyAlignment="1">
      <alignment horizontal="left"/>
    </xf>
    <xf numFmtId="0" fontId="7" fillId="0" borderId="0" xfId="1" quotePrefix="1" applyFont="1" applyBorder="1" applyAlignment="1">
      <alignment horizontal="left" wrapText="1"/>
    </xf>
    <xf numFmtId="0" fontId="7" fillId="0" borderId="0" xfId="1" applyFont="1" applyBorder="1" applyAlignment="1">
      <alignment wrapText="1"/>
    </xf>
    <xf numFmtId="0" fontId="6" fillId="0" borderId="0" xfId="1" applyBorder="1"/>
    <xf numFmtId="0" fontId="6" fillId="0" borderId="5" xfId="1" applyBorder="1"/>
    <xf numFmtId="0" fontId="7" fillId="0" borderId="4" xfId="1" applyFont="1" applyBorder="1"/>
    <xf numFmtId="5" fontId="6" fillId="0" borderId="0" xfId="1" applyNumberFormat="1" applyBorder="1" applyAlignment="1">
      <alignment horizontal="center"/>
    </xf>
    <xf numFmtId="7" fontId="6" fillId="0" borderId="0" xfId="1" applyNumberFormat="1" applyBorder="1" applyAlignment="1">
      <alignment horizontal="center"/>
    </xf>
    <xf numFmtId="0" fontId="6" fillId="0" borderId="0" xfId="1" applyBorder="1" applyAlignment="1">
      <alignment horizontal="center"/>
    </xf>
    <xf numFmtId="0" fontId="6" fillId="0" borderId="48" xfId="1" applyBorder="1" applyAlignment="1">
      <alignment horizontal="center"/>
    </xf>
    <xf numFmtId="0" fontId="7" fillId="0" borderId="4" xfId="1" quotePrefix="1" applyFont="1" applyBorder="1" applyAlignment="1">
      <alignment horizontal="left"/>
    </xf>
    <xf numFmtId="0" fontId="6" fillId="0" borderId="50" xfId="1" applyBorder="1" applyAlignment="1">
      <alignment horizontal="center"/>
    </xf>
    <xf numFmtId="0" fontId="7" fillId="0" borderId="6" xfId="1" quotePrefix="1" applyFont="1" applyBorder="1" applyAlignment="1">
      <alignment horizontal="left"/>
    </xf>
    <xf numFmtId="5" fontId="6" fillId="0" borderId="7" xfId="1" applyNumberFormat="1" applyBorder="1" applyAlignment="1">
      <alignment horizontal="center"/>
    </xf>
    <xf numFmtId="7" fontId="6" fillId="0" borderId="7" xfId="1" applyNumberFormat="1" applyBorder="1" applyAlignment="1">
      <alignment horizontal="center"/>
    </xf>
    <xf numFmtId="0" fontId="6" fillId="0" borderId="7" xfId="1" applyBorder="1" applyAlignment="1">
      <alignment horizontal="center"/>
    </xf>
    <xf numFmtId="0" fontId="6" fillId="0" borderId="49" xfId="1" applyBorder="1" applyAlignment="1">
      <alignment horizontal="center"/>
    </xf>
    <xf numFmtId="0" fontId="6" fillId="0" borderId="7" xfId="1" applyBorder="1"/>
    <xf numFmtId="0" fontId="6" fillId="0" borderId="8" xfId="1" applyBorder="1"/>
    <xf numFmtId="0" fontId="11" fillId="0" borderId="1" xfId="1" applyFont="1" applyBorder="1"/>
    <xf numFmtId="0" fontId="6" fillId="0" borderId="42" xfId="1" applyBorder="1" applyAlignment="1">
      <alignment horizontal="center"/>
    </xf>
    <xf numFmtId="0" fontId="6" fillId="0" borderId="43" xfId="1" applyBorder="1" applyAlignment="1">
      <alignment horizontal="center"/>
    </xf>
    <xf numFmtId="0" fontId="6" fillId="0" borderId="44" xfId="1" applyBorder="1" applyAlignment="1">
      <alignment horizontal="center"/>
    </xf>
    <xf numFmtId="0" fontId="7" fillId="0" borderId="6" xfId="1" applyFont="1" applyBorder="1"/>
    <xf numFmtId="0" fontId="6" fillId="0" borderId="47" xfId="1" applyBorder="1" applyAlignment="1">
      <alignment horizontal="center"/>
    </xf>
    <xf numFmtId="0" fontId="7" fillId="0" borderId="0" xfId="1" applyFont="1"/>
    <xf numFmtId="0" fontId="6" fillId="0" borderId="4" xfId="1" applyBorder="1"/>
    <xf numFmtId="0" fontId="11" fillId="0" borderId="6" xfId="1" quotePrefix="1" applyFont="1" applyBorder="1" applyAlignment="1">
      <alignment horizontal="left"/>
    </xf>
    <xf numFmtId="7" fontId="6" fillId="0" borderId="38" xfId="1" applyNumberFormat="1" applyBorder="1"/>
    <xf numFmtId="0" fontId="12" fillId="0" borderId="0" xfId="0" applyFont="1">
      <alignment horizontal="left"/>
    </xf>
    <xf numFmtId="0" fontId="1" fillId="0" borderId="0" xfId="0" applyFont="1">
      <alignment horizontal="left"/>
    </xf>
    <xf numFmtId="0" fontId="12" fillId="5" borderId="0" xfId="6" applyNumberFormat="1" applyFont="1" applyFill="1" applyBorder="1" applyAlignment="1">
      <alignment horizontal="left"/>
    </xf>
    <xf numFmtId="0" fontId="12" fillId="6" borderId="1" xfId="0" applyFont="1" applyFill="1" applyBorder="1">
      <alignment horizontal="left"/>
    </xf>
    <xf numFmtId="0" fontId="12" fillId="6" borderId="2" xfId="0" applyFont="1" applyFill="1" applyBorder="1">
      <alignment horizontal="left"/>
    </xf>
    <xf numFmtId="0" fontId="12" fillId="6" borderId="3" xfId="0" applyFont="1" applyFill="1" applyBorder="1">
      <alignment horizontal="left"/>
    </xf>
    <xf numFmtId="0" fontId="12" fillId="6" borderId="4" xfId="0" applyFont="1" applyFill="1" applyBorder="1">
      <alignment horizontal="left"/>
    </xf>
    <xf numFmtId="0" fontId="12" fillId="6" borderId="0" xfId="0" applyFont="1" applyFill="1" applyBorder="1">
      <alignment horizontal="left"/>
    </xf>
    <xf numFmtId="0" fontId="12" fillId="6" borderId="5" xfId="0" applyFont="1" applyFill="1" applyBorder="1">
      <alignment horizontal="left"/>
    </xf>
    <xf numFmtId="0" fontId="12" fillId="6" borderId="6" xfId="0" applyFont="1" applyFill="1" applyBorder="1">
      <alignment horizontal="left"/>
    </xf>
    <xf numFmtId="0" fontId="12" fillId="6" borderId="7" xfId="0" applyFont="1" applyFill="1" applyBorder="1">
      <alignment horizontal="left"/>
    </xf>
    <xf numFmtId="0" fontId="12" fillId="6" borderId="8" xfId="0" applyFont="1" applyFill="1" applyBorder="1">
      <alignment horizontal="left"/>
    </xf>
    <xf numFmtId="0" fontId="0" fillId="6" borderId="2" xfId="0" applyFill="1" applyBorder="1" applyAlignment="1"/>
    <xf numFmtId="0" fontId="0" fillId="6" borderId="3" xfId="0" applyFill="1" applyBorder="1">
      <alignment horizontal="left"/>
    </xf>
    <xf numFmtId="0" fontId="0" fillId="6" borderId="4" xfId="0" applyFill="1" applyBorder="1" applyAlignment="1"/>
    <xf numFmtId="0" fontId="0" fillId="6" borderId="0" xfId="0" applyFill="1" applyBorder="1" applyAlignment="1"/>
    <xf numFmtId="0" fontId="0" fillId="6" borderId="5" xfId="0" applyFill="1" applyBorder="1">
      <alignment horizontal="left"/>
    </xf>
    <xf numFmtId="0" fontId="0" fillId="6" borderId="6" xfId="0" applyFill="1" applyBorder="1" applyAlignment="1"/>
    <xf numFmtId="0" fontId="0" fillId="6" borderId="7" xfId="0" applyFill="1" applyBorder="1" applyAlignment="1"/>
    <xf numFmtId="0" fontId="0" fillId="6" borderId="8" xfId="0" applyFill="1" applyBorder="1">
      <alignment horizontal="left"/>
    </xf>
    <xf numFmtId="0" fontId="5" fillId="6" borderId="1" xfId="0" applyFont="1" applyFill="1" applyBorder="1" applyAlignment="1"/>
    <xf numFmtId="0" fontId="5" fillId="6" borderId="4" xfId="0" applyFont="1" applyFill="1" applyBorder="1" applyAlignment="1"/>
    <xf numFmtId="0" fontId="13" fillId="6" borderId="2" xfId="1" applyFont="1" applyFill="1" applyBorder="1"/>
    <xf numFmtId="0" fontId="6" fillId="6" borderId="2" xfId="1" applyFill="1" applyBorder="1"/>
    <xf numFmtId="0" fontId="6" fillId="6" borderId="3" xfId="1" applyFill="1" applyBorder="1"/>
    <xf numFmtId="0" fontId="13" fillId="6" borderId="4" xfId="1" applyFont="1" applyFill="1" applyBorder="1"/>
    <xf numFmtId="0" fontId="13" fillId="6" borderId="0" xfId="1" applyFont="1" applyFill="1" applyBorder="1"/>
    <xf numFmtId="0" fontId="6" fillId="6" borderId="0" xfId="1" applyFill="1" applyBorder="1"/>
    <xf numFmtId="7" fontId="6" fillId="6" borderId="0" xfId="1" applyNumberFormat="1" applyFill="1" applyBorder="1"/>
    <xf numFmtId="0" fontId="6" fillId="6" borderId="5" xfId="1" applyFill="1" applyBorder="1"/>
    <xf numFmtId="0" fontId="13" fillId="6" borderId="6" xfId="1" applyFont="1" applyFill="1" applyBorder="1"/>
    <xf numFmtId="0" fontId="13" fillId="6" borderId="7" xfId="1" applyFont="1" applyFill="1" applyBorder="1"/>
    <xf numFmtId="0" fontId="6" fillId="6" borderId="7" xfId="1" applyFill="1" applyBorder="1"/>
    <xf numFmtId="0" fontId="6" fillId="6" borderId="8" xfId="1" applyFill="1" applyBorder="1"/>
    <xf numFmtId="0" fontId="14" fillId="6" borderId="1" xfId="1" applyFont="1" applyFill="1" applyBorder="1"/>
    <xf numFmtId="0" fontId="14" fillId="6" borderId="4" xfId="1" applyFont="1" applyFill="1" applyBorder="1"/>
    <xf numFmtId="0" fontId="13" fillId="6" borderId="2" xfId="2" applyFont="1" applyFill="1" applyBorder="1"/>
    <xf numFmtId="0" fontId="6" fillId="6" borderId="2" xfId="2" applyFill="1" applyBorder="1"/>
    <xf numFmtId="0" fontId="6" fillId="6" borderId="3" xfId="2" applyFill="1" applyBorder="1"/>
    <xf numFmtId="0" fontId="13" fillId="6" borderId="4" xfId="2" applyFont="1" applyFill="1" applyBorder="1"/>
    <xf numFmtId="0" fontId="13" fillId="6" borderId="0" xfId="2" applyFont="1" applyFill="1" applyBorder="1"/>
    <xf numFmtId="0" fontId="6" fillId="6" borderId="0" xfId="2" applyFill="1" applyBorder="1"/>
    <xf numFmtId="0" fontId="6" fillId="6" borderId="5" xfId="2" applyFill="1" applyBorder="1"/>
    <xf numFmtId="0" fontId="13" fillId="6" borderId="6" xfId="2" applyFont="1" applyFill="1" applyBorder="1"/>
    <xf numFmtId="0" fontId="13" fillId="6" borderId="7" xfId="2" applyFont="1" applyFill="1" applyBorder="1"/>
    <xf numFmtId="0" fontId="6" fillId="6" borderId="7" xfId="2" applyFill="1" applyBorder="1"/>
    <xf numFmtId="0" fontId="6" fillId="6" borderId="8" xfId="2" applyFill="1" applyBorder="1"/>
    <xf numFmtId="0" fontId="14" fillId="6" borderId="1" xfId="2" applyFont="1" applyFill="1" applyBorder="1"/>
    <xf numFmtId="0" fontId="14" fillId="6" borderId="4" xfId="2" applyFont="1" applyFill="1" applyBorder="1"/>
    <xf numFmtId="0" fontId="13" fillId="6" borderId="2" xfId="7" applyFont="1" applyFill="1" applyBorder="1"/>
    <xf numFmtId="0" fontId="6" fillId="6" borderId="2" xfId="7" applyFill="1" applyBorder="1"/>
    <xf numFmtId="0" fontId="6" fillId="6" borderId="3" xfId="7" applyFill="1" applyBorder="1"/>
    <xf numFmtId="0" fontId="13" fillId="6" borderId="4" xfId="7" applyFont="1" applyFill="1" applyBorder="1"/>
    <xf numFmtId="0" fontId="13" fillId="6" borderId="0" xfId="7" applyFont="1" applyFill="1" applyBorder="1"/>
    <xf numFmtId="0" fontId="6" fillId="6" borderId="0" xfId="7" applyFill="1" applyBorder="1"/>
    <xf numFmtId="0" fontId="6" fillId="6" borderId="5" xfId="7" applyFill="1" applyBorder="1"/>
    <xf numFmtId="0" fontId="13" fillId="6" borderId="6" xfId="7" applyFont="1" applyFill="1" applyBorder="1"/>
    <xf numFmtId="0" fontId="13" fillId="6" borderId="7" xfId="7" applyFont="1" applyFill="1" applyBorder="1"/>
    <xf numFmtId="0" fontId="6" fillId="6" borderId="7" xfId="7" applyFill="1" applyBorder="1"/>
    <xf numFmtId="0" fontId="6" fillId="6" borderId="8" xfId="7" applyFill="1" applyBorder="1"/>
    <xf numFmtId="0" fontId="14" fillId="6" borderId="1" xfId="7" applyFont="1" applyFill="1" applyBorder="1"/>
    <xf numFmtId="0" fontId="14" fillId="6" borderId="4" xfId="7" applyFont="1" applyFill="1" applyBorder="1"/>
    <xf numFmtId="0" fontId="13" fillId="6" borderId="2" xfId="5" applyFont="1" applyFill="1" applyBorder="1"/>
    <xf numFmtId="0" fontId="6" fillId="6" borderId="2" xfId="5" applyFill="1" applyBorder="1"/>
    <xf numFmtId="0" fontId="6" fillId="6" borderId="3" xfId="5" applyFill="1" applyBorder="1"/>
    <xf numFmtId="0" fontId="13" fillId="6" borderId="4" xfId="5" applyFont="1" applyFill="1" applyBorder="1"/>
    <xf numFmtId="0" fontId="13" fillId="6" borderId="0" xfId="5" applyFont="1" applyFill="1" applyBorder="1"/>
    <xf numFmtId="0" fontId="6" fillId="6" borderId="0" xfId="5" applyFill="1" applyBorder="1"/>
    <xf numFmtId="0" fontId="6" fillId="6" borderId="5" xfId="5" applyFill="1" applyBorder="1"/>
    <xf numFmtId="0" fontId="13" fillId="6" borderId="6" xfId="5" applyFont="1" applyFill="1" applyBorder="1"/>
    <xf numFmtId="0" fontId="13" fillId="6" borderId="7" xfId="5" applyFont="1" applyFill="1" applyBorder="1"/>
    <xf numFmtId="0" fontId="6" fillId="6" borderId="7" xfId="5" applyFill="1" applyBorder="1"/>
    <xf numFmtId="0" fontId="6" fillId="6" borderId="8" xfId="5" applyFill="1" applyBorder="1"/>
    <xf numFmtId="0" fontId="14" fillId="6" borderId="1" xfId="5" applyFont="1" applyFill="1" applyBorder="1"/>
    <xf numFmtId="0" fontId="14" fillId="6" borderId="4" xfId="5" applyFont="1" applyFill="1" applyBorder="1"/>
    <xf numFmtId="0" fontId="0" fillId="0" borderId="0" xfId="0" applyAlignment="1">
      <alignment horizontal="center"/>
    </xf>
    <xf numFmtId="0" fontId="11" fillId="0" borderId="2" xfId="3" quotePrefix="1" applyFont="1" applyBorder="1" applyAlignment="1">
      <alignment horizontal="center"/>
    </xf>
    <xf numFmtId="0" fontId="7" fillId="4" borderId="4" xfId="4" applyFont="1" applyFill="1" applyBorder="1" applyAlignment="1">
      <alignment horizontal="left"/>
    </xf>
    <xf numFmtId="0" fontId="7" fillId="6" borderId="4" xfId="2" applyFont="1" applyFill="1" applyBorder="1"/>
  </cellXfs>
  <cellStyles count="8">
    <cellStyle name="Normal" xfId="0" builtinId="0"/>
    <cellStyle name="Normal_ALLOC1" xfId="1"/>
    <cellStyle name="Normal_ALLOC2" xfId="2"/>
    <cellStyle name="Normal_BLEND1" xfId="3"/>
    <cellStyle name="Normal_BLEND2" xfId="4"/>
    <cellStyle name="Normal_CUTSTOCK" xfId="5"/>
    <cellStyle name="Normal_FINANCE" xfId="6"/>
    <cellStyle name="Normal_PROCESS" xfId="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showGridLines="0" workbookViewId="0"/>
  </sheetViews>
  <sheetFormatPr defaultRowHeight="12.75" customHeight="1" x14ac:dyDescent="0.2"/>
  <cols>
    <col min="1" max="8" width="12" style="348" customWidth="1"/>
    <col min="9" max="9" width="14.33203125" style="348" customWidth="1"/>
    <col min="10" max="256" width="12" style="348" customWidth="1"/>
    <col min="257" max="16384" width="9.33203125" style="348"/>
  </cols>
  <sheetData>
    <row r="1" spans="1:9" ht="12.75" customHeight="1" x14ac:dyDescent="0.2">
      <c r="A1" s="349" t="s">
        <v>0</v>
      </c>
    </row>
    <row r="2" spans="1:9" ht="6" customHeight="1" x14ac:dyDescent="0.2"/>
    <row r="3" spans="1:9" ht="12.75" customHeight="1" x14ac:dyDescent="0.2">
      <c r="A3" s="350" t="s">
        <v>1</v>
      </c>
    </row>
    <row r="4" spans="1:9" ht="12.75" customHeight="1" x14ac:dyDescent="0.2">
      <c r="A4" s="350" t="s">
        <v>2</v>
      </c>
    </row>
    <row r="5" spans="1:9" ht="12.75" customHeight="1" x14ac:dyDescent="0.2">
      <c r="A5" s="350" t="s">
        <v>3</v>
      </c>
    </row>
    <row r="6" spans="1:9" ht="6" customHeight="1" thickBot="1" x14ac:dyDescent="0.25"/>
    <row r="7" spans="1:9" ht="12.75" customHeight="1" thickTop="1" x14ac:dyDescent="0.2">
      <c r="A7" s="351" t="s">
        <v>4</v>
      </c>
      <c r="B7" s="352"/>
      <c r="C7" s="352"/>
      <c r="D7" s="352"/>
      <c r="E7" s="352"/>
      <c r="F7" s="352"/>
      <c r="G7" s="352"/>
      <c r="H7" s="352"/>
      <c r="I7" s="353"/>
    </row>
    <row r="8" spans="1:9" ht="12.75" customHeight="1" x14ac:dyDescent="0.2">
      <c r="A8" s="354" t="s">
        <v>5</v>
      </c>
      <c r="B8" s="355"/>
      <c r="C8" s="355"/>
      <c r="D8" s="355"/>
      <c r="E8" s="355"/>
      <c r="F8" s="355"/>
      <c r="G8" s="355"/>
      <c r="H8" s="355"/>
      <c r="I8" s="356"/>
    </row>
    <row r="9" spans="1:9" ht="12.75" customHeight="1" x14ac:dyDescent="0.2">
      <c r="A9" s="354" t="s">
        <v>6</v>
      </c>
      <c r="B9" s="355"/>
      <c r="C9" s="355"/>
      <c r="D9" s="355"/>
      <c r="E9" s="355"/>
      <c r="F9" s="355"/>
      <c r="G9" s="355"/>
      <c r="H9" s="355"/>
      <c r="I9" s="356"/>
    </row>
    <row r="10" spans="1:9" ht="12.75" customHeight="1" x14ac:dyDescent="0.2">
      <c r="A10" s="354" t="s">
        <v>7</v>
      </c>
      <c r="B10" s="355"/>
      <c r="C10" s="355"/>
      <c r="D10" s="355"/>
      <c r="E10" s="355"/>
      <c r="F10" s="355"/>
      <c r="G10" s="355"/>
      <c r="H10" s="355"/>
      <c r="I10" s="356"/>
    </row>
    <row r="11" spans="1:9" ht="12.75" customHeight="1" x14ac:dyDescent="0.2">
      <c r="A11" s="354"/>
      <c r="B11" s="355"/>
      <c r="C11" s="355"/>
      <c r="D11" s="355"/>
      <c r="E11" s="355"/>
      <c r="F11" s="355"/>
      <c r="G11" s="355"/>
      <c r="H11" s="355"/>
      <c r="I11" s="356"/>
    </row>
    <row r="12" spans="1:9" ht="12.75" customHeight="1" x14ac:dyDescent="0.2">
      <c r="A12" s="354" t="s">
        <v>8</v>
      </c>
      <c r="B12" s="355"/>
      <c r="C12" s="355"/>
      <c r="D12" s="355"/>
      <c r="E12" s="355"/>
      <c r="F12" s="355"/>
      <c r="G12" s="355"/>
      <c r="H12" s="355"/>
      <c r="I12" s="356"/>
    </row>
    <row r="13" spans="1:9" ht="12.75" customHeight="1" x14ac:dyDescent="0.2">
      <c r="A13" s="354" t="s">
        <v>9</v>
      </c>
      <c r="B13" s="355"/>
      <c r="C13" s="355"/>
      <c r="D13" s="355"/>
      <c r="E13" s="355"/>
      <c r="F13" s="355"/>
      <c r="G13" s="355"/>
      <c r="H13" s="355"/>
      <c r="I13" s="356"/>
    </row>
    <row r="14" spans="1:9" ht="12.75" customHeight="1" x14ac:dyDescent="0.2">
      <c r="A14" s="354"/>
      <c r="B14" s="355"/>
      <c r="C14" s="355"/>
      <c r="D14" s="355"/>
      <c r="E14" s="355"/>
      <c r="F14" s="355"/>
      <c r="G14" s="355"/>
      <c r="H14" s="355"/>
      <c r="I14" s="356"/>
    </row>
    <row r="15" spans="1:9" ht="12.75" customHeight="1" x14ac:dyDescent="0.2">
      <c r="A15" s="354" t="s">
        <v>10</v>
      </c>
      <c r="B15" s="355"/>
      <c r="C15" s="355"/>
      <c r="D15" s="355"/>
      <c r="E15" s="355"/>
      <c r="F15" s="355"/>
      <c r="G15" s="355"/>
      <c r="H15" s="355"/>
      <c r="I15" s="356"/>
    </row>
    <row r="16" spans="1:9" ht="12.75" customHeight="1" x14ac:dyDescent="0.2">
      <c r="A16" s="354" t="s">
        <v>11</v>
      </c>
      <c r="B16" s="355"/>
      <c r="C16" s="355"/>
      <c r="D16" s="355"/>
      <c r="E16" s="355"/>
      <c r="F16" s="355"/>
      <c r="G16" s="355"/>
      <c r="H16" s="355"/>
      <c r="I16" s="356"/>
    </row>
    <row r="17" spans="1:9" ht="12.75" customHeight="1" x14ac:dyDescent="0.2">
      <c r="A17" s="354" t="s">
        <v>12</v>
      </c>
      <c r="B17" s="355"/>
      <c r="C17" s="355"/>
      <c r="D17" s="355"/>
      <c r="E17" s="355"/>
      <c r="F17" s="355"/>
      <c r="G17" s="355"/>
      <c r="H17" s="355"/>
      <c r="I17" s="356"/>
    </row>
    <row r="18" spans="1:9" ht="12.75" customHeight="1" x14ac:dyDescent="0.2">
      <c r="A18" s="354"/>
      <c r="B18" s="355"/>
      <c r="C18" s="355"/>
      <c r="D18" s="355"/>
      <c r="E18" s="355"/>
      <c r="F18" s="355"/>
      <c r="G18" s="355"/>
      <c r="H18" s="355"/>
      <c r="I18" s="356"/>
    </row>
    <row r="19" spans="1:9" ht="12.75" customHeight="1" x14ac:dyDescent="0.2">
      <c r="A19" s="354" t="s">
        <v>13</v>
      </c>
      <c r="B19" s="355"/>
      <c r="C19" s="355"/>
      <c r="D19" s="355"/>
      <c r="E19" s="355"/>
      <c r="F19" s="355"/>
      <c r="G19" s="355"/>
      <c r="H19" s="355"/>
      <c r="I19" s="356"/>
    </row>
    <row r="20" spans="1:9" ht="12.75" customHeight="1" x14ac:dyDescent="0.2">
      <c r="A20" s="354" t="s">
        <v>14</v>
      </c>
      <c r="B20" s="355"/>
      <c r="C20" s="355"/>
      <c r="D20" s="355"/>
      <c r="E20" s="355"/>
      <c r="F20" s="355"/>
      <c r="G20" s="355"/>
      <c r="H20" s="355"/>
      <c r="I20" s="356"/>
    </row>
    <row r="21" spans="1:9" ht="12.75" customHeight="1" x14ac:dyDescent="0.2">
      <c r="A21" s="354" t="s">
        <v>15</v>
      </c>
      <c r="B21" s="355"/>
      <c r="C21" s="355"/>
      <c r="D21" s="355"/>
      <c r="E21" s="355"/>
      <c r="F21" s="355"/>
      <c r="G21" s="355"/>
      <c r="H21" s="355"/>
      <c r="I21" s="356"/>
    </row>
    <row r="22" spans="1:9" ht="12.75" customHeight="1" x14ac:dyDescent="0.2">
      <c r="A22" s="354" t="s">
        <v>16</v>
      </c>
      <c r="B22" s="355"/>
      <c r="C22" s="355"/>
      <c r="D22" s="355"/>
      <c r="E22" s="355"/>
      <c r="F22" s="355"/>
      <c r="G22" s="355"/>
      <c r="H22" s="355"/>
      <c r="I22" s="356"/>
    </row>
    <row r="23" spans="1:9" ht="12.75" customHeight="1" x14ac:dyDescent="0.2">
      <c r="A23" s="354"/>
      <c r="B23" s="355"/>
      <c r="C23" s="355"/>
      <c r="D23" s="355"/>
      <c r="E23" s="355"/>
      <c r="F23" s="355"/>
      <c r="G23" s="355"/>
      <c r="H23" s="355"/>
      <c r="I23" s="356"/>
    </row>
    <row r="24" spans="1:9" ht="12.75" customHeight="1" x14ac:dyDescent="0.2">
      <c r="A24" s="354" t="s">
        <v>17</v>
      </c>
      <c r="B24" s="355"/>
      <c r="C24" s="355"/>
      <c r="D24" s="355"/>
      <c r="E24" s="355"/>
      <c r="F24" s="355"/>
      <c r="G24" s="355"/>
      <c r="H24" s="355"/>
      <c r="I24" s="356"/>
    </row>
    <row r="25" spans="1:9" ht="12.75" customHeight="1" x14ac:dyDescent="0.2">
      <c r="A25" s="354" t="s">
        <v>18</v>
      </c>
      <c r="B25" s="355"/>
      <c r="C25" s="355"/>
      <c r="D25" s="355"/>
      <c r="E25" s="355"/>
      <c r="F25" s="355"/>
      <c r="G25" s="355"/>
      <c r="H25" s="355"/>
      <c r="I25" s="356"/>
    </row>
    <row r="26" spans="1:9" ht="12.75" customHeight="1" x14ac:dyDescent="0.2">
      <c r="A26" s="354" t="s">
        <v>19</v>
      </c>
      <c r="B26" s="355"/>
      <c r="C26" s="355"/>
      <c r="D26" s="355"/>
      <c r="E26" s="355"/>
      <c r="F26" s="355"/>
      <c r="G26" s="355"/>
      <c r="H26" s="355"/>
      <c r="I26" s="356"/>
    </row>
    <row r="27" spans="1:9" ht="12.75" customHeight="1" x14ac:dyDescent="0.2">
      <c r="A27" s="354"/>
      <c r="B27" s="355"/>
      <c r="C27" s="355"/>
      <c r="D27" s="355"/>
      <c r="E27" s="355"/>
      <c r="F27" s="355"/>
      <c r="G27" s="355"/>
      <c r="H27" s="355"/>
      <c r="I27" s="356"/>
    </row>
    <row r="28" spans="1:9" ht="12.75" customHeight="1" x14ac:dyDescent="0.2">
      <c r="A28" s="354" t="s">
        <v>20</v>
      </c>
      <c r="B28" s="355"/>
      <c r="C28" s="355"/>
      <c r="D28" s="355"/>
      <c r="E28" s="355"/>
      <c r="F28" s="355"/>
      <c r="G28" s="355"/>
      <c r="H28" s="355"/>
      <c r="I28" s="356"/>
    </row>
    <row r="29" spans="1:9" ht="12.75" customHeight="1" thickBot="1" x14ac:dyDescent="0.25">
      <c r="A29" s="357" t="s">
        <v>21</v>
      </c>
      <c r="B29" s="358"/>
      <c r="C29" s="358"/>
      <c r="D29" s="358"/>
      <c r="E29" s="358"/>
      <c r="F29" s="358"/>
      <c r="G29" s="358"/>
      <c r="H29" s="358"/>
      <c r="I29" s="359"/>
    </row>
    <row r="30" spans="1:9" ht="12.75" customHeight="1" thickTop="1" x14ac:dyDescent="0.2"/>
  </sheetData>
  <pageMargins left="0.75" right="0.75" top="1" bottom="1" header="0.5" footer="0.5"/>
  <pageSetup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showGridLines="0" tabSelected="1" workbookViewId="0"/>
  </sheetViews>
  <sheetFormatPr defaultColWidth="8.83203125" defaultRowHeight="10.5" x14ac:dyDescent="0.15"/>
  <cols>
    <col min="1" max="1" width="13" style="2" customWidth="1"/>
    <col min="2" max="6" width="10.33203125" style="2" customWidth="1"/>
    <col min="7" max="7" width="14.6640625" customWidth="1"/>
    <col min="8" max="8" width="10.6640625" customWidth="1"/>
  </cols>
  <sheetData>
    <row r="1" spans="1:10" ht="13.5" thickBot="1" x14ac:dyDescent="0.25">
      <c r="A1" s="1" t="s">
        <v>22</v>
      </c>
    </row>
    <row r="2" spans="1:10" ht="11.25" thickTop="1" x14ac:dyDescent="0.15">
      <c r="A2" s="3" t="s">
        <v>23</v>
      </c>
      <c r="B2" s="4"/>
      <c r="C2" s="4"/>
      <c r="D2" s="4"/>
      <c r="E2" s="4"/>
      <c r="F2" s="4"/>
      <c r="G2" s="5"/>
    </row>
    <row r="3" spans="1:10" x14ac:dyDescent="0.15">
      <c r="A3" s="6" t="s">
        <v>24</v>
      </c>
      <c r="B3" s="7"/>
      <c r="C3" s="7"/>
      <c r="D3" s="7"/>
      <c r="E3" s="7"/>
      <c r="F3" s="7"/>
      <c r="G3" s="8"/>
    </row>
    <row r="4" spans="1:10" ht="11.25" thickBot="1" x14ac:dyDescent="0.2">
      <c r="A4" s="9" t="s">
        <v>25</v>
      </c>
      <c r="B4" s="10"/>
      <c r="C4" s="10"/>
      <c r="D4" s="10"/>
      <c r="E4" s="10"/>
      <c r="F4" s="10"/>
      <c r="G4" s="11"/>
    </row>
    <row r="5" spans="1:10" ht="3.75" customHeight="1" thickTop="1" thickBot="1" x14ac:dyDescent="0.2">
      <c r="A5"/>
      <c r="B5"/>
      <c r="C5"/>
      <c r="D5"/>
      <c r="E5"/>
      <c r="F5"/>
    </row>
    <row r="6" spans="1:10" ht="12" thickTop="1" thickBot="1" x14ac:dyDescent="0.2">
      <c r="A6" s="12"/>
      <c r="B6" s="13"/>
      <c r="C6" s="14"/>
      <c r="D6" s="15" t="s">
        <v>26</v>
      </c>
      <c r="E6" s="15" t="s">
        <v>27</v>
      </c>
      <c r="F6" s="16" t="s">
        <v>28</v>
      </c>
    </row>
    <row r="7" spans="1:10" ht="12" thickTop="1" thickBot="1" x14ac:dyDescent="0.2">
      <c r="A7" s="17"/>
      <c r="B7" s="18"/>
      <c r="C7" s="19" t="s">
        <v>29</v>
      </c>
      <c r="D7" s="20">
        <v>0</v>
      </c>
      <c r="E7" s="21">
        <v>0</v>
      </c>
      <c r="F7" s="22">
        <v>0</v>
      </c>
      <c r="H7" s="23"/>
    </row>
    <row r="8" spans="1:10" ht="12" thickTop="1" thickBot="1" x14ac:dyDescent="0.2">
      <c r="A8" s="24" t="s">
        <v>30</v>
      </c>
      <c r="B8" s="19" t="s">
        <v>31</v>
      </c>
      <c r="C8" s="19" t="s">
        <v>32</v>
      </c>
      <c r="D8" s="25"/>
      <c r="E8" s="25"/>
      <c r="F8" s="26"/>
    </row>
    <row r="9" spans="1:10" ht="11.25" thickTop="1" x14ac:dyDescent="0.15">
      <c r="A9" s="24" t="s">
        <v>33</v>
      </c>
      <c r="B9" s="27">
        <v>450</v>
      </c>
      <c r="C9" s="28">
        <f>$D$7*D9+$E$7*E9+$F$7*F9</f>
        <v>0</v>
      </c>
      <c r="D9" s="25">
        <v>1</v>
      </c>
      <c r="E9" s="25">
        <v>1</v>
      </c>
      <c r="F9" s="26">
        <v>0</v>
      </c>
    </row>
    <row r="10" spans="1:10" x14ac:dyDescent="0.15">
      <c r="A10" s="24" t="s">
        <v>34</v>
      </c>
      <c r="B10" s="29">
        <v>250</v>
      </c>
      <c r="C10" s="30">
        <f>$D$7*D10+$E$7*E10+$F$7*F10</f>
        <v>0</v>
      </c>
      <c r="D10" s="25">
        <v>1</v>
      </c>
      <c r="E10" s="25">
        <v>0</v>
      </c>
      <c r="F10" s="26">
        <v>0</v>
      </c>
    </row>
    <row r="11" spans="1:10" x14ac:dyDescent="0.15">
      <c r="A11" s="24" t="s">
        <v>35</v>
      </c>
      <c r="B11" s="29">
        <v>800</v>
      </c>
      <c r="C11" s="30">
        <f>$D$7*D11+$E$7*E11+$F$7*F11</f>
        <v>0</v>
      </c>
      <c r="D11" s="25">
        <v>2</v>
      </c>
      <c r="E11" s="25">
        <v>2</v>
      </c>
      <c r="F11" s="26">
        <v>1</v>
      </c>
    </row>
    <row r="12" spans="1:10" x14ac:dyDescent="0.15">
      <c r="A12" s="24" t="s">
        <v>36</v>
      </c>
      <c r="B12" s="29">
        <v>450</v>
      </c>
      <c r="C12" s="30">
        <f>$D$7*D12+$E$7*E12+$F$7*F12</f>
        <v>0</v>
      </c>
      <c r="D12" s="25">
        <v>1</v>
      </c>
      <c r="E12" s="25">
        <v>1</v>
      </c>
      <c r="F12" s="26">
        <v>0</v>
      </c>
      <c r="H12" s="23"/>
      <c r="I12" s="23"/>
      <c r="J12" s="23"/>
    </row>
    <row r="13" spans="1:10" ht="11.25" thickBot="1" x14ac:dyDescent="0.2">
      <c r="A13" s="31" t="s">
        <v>37</v>
      </c>
      <c r="B13" s="32">
        <v>600</v>
      </c>
      <c r="C13" s="33">
        <f>$D$7*D13+$E$7*E13+$F$7*F13</f>
        <v>0</v>
      </c>
      <c r="D13" s="34">
        <v>2</v>
      </c>
      <c r="E13" s="34">
        <v>1</v>
      </c>
      <c r="F13" s="35">
        <v>1</v>
      </c>
    </row>
    <row r="14" spans="1:10" ht="12" thickTop="1" thickBot="1" x14ac:dyDescent="0.2">
      <c r="D14" s="36" t="s">
        <v>38</v>
      </c>
    </row>
    <row r="15" spans="1:10" ht="12" thickTop="1" thickBot="1" x14ac:dyDescent="0.2">
      <c r="A15"/>
      <c r="B15" s="37"/>
      <c r="C15" s="38" t="s">
        <v>39</v>
      </c>
      <c r="D15" s="39">
        <f>75*D7</f>
        <v>0</v>
      </c>
      <c r="E15" s="39">
        <f>50*E7</f>
        <v>0</v>
      </c>
      <c r="F15" s="40">
        <f>35*F7</f>
        <v>0</v>
      </c>
    </row>
    <row r="16" spans="1:10" ht="12" thickTop="1" thickBot="1" x14ac:dyDescent="0.2">
      <c r="A16"/>
      <c r="B16" s="41"/>
      <c r="C16" s="42" t="s">
        <v>40</v>
      </c>
      <c r="D16" s="43">
        <f>SUM(D15:F15)</f>
        <v>0</v>
      </c>
      <c r="E16" s="44"/>
      <c r="F16" s="45"/>
    </row>
    <row r="18" spans="1:7" ht="11.25" thickBot="1" x14ac:dyDescent="0.2"/>
    <row r="19" spans="1:7" ht="12.75" customHeight="1" thickTop="1" x14ac:dyDescent="0.15">
      <c r="A19" s="368" t="s">
        <v>41</v>
      </c>
      <c r="B19" s="360"/>
      <c r="C19" s="360"/>
      <c r="D19" s="360"/>
      <c r="E19" s="360"/>
      <c r="F19" s="360"/>
      <c r="G19" s="361"/>
    </row>
    <row r="20" spans="1:7" ht="12.75" customHeight="1" x14ac:dyDescent="0.15">
      <c r="A20" s="362" t="s">
        <v>42</v>
      </c>
      <c r="B20" s="363"/>
      <c r="C20" s="363"/>
      <c r="D20" s="363"/>
      <c r="E20" s="363"/>
      <c r="F20" s="363"/>
      <c r="G20" s="364"/>
    </row>
    <row r="21" spans="1:7" ht="12.75" customHeight="1" x14ac:dyDescent="0.15">
      <c r="A21" s="362" t="s">
        <v>43</v>
      </c>
      <c r="B21" s="363"/>
      <c r="C21" s="363"/>
      <c r="D21" s="363"/>
      <c r="E21" s="363"/>
      <c r="F21" s="363"/>
      <c r="G21" s="364"/>
    </row>
    <row r="22" spans="1:7" ht="12.75" customHeight="1" x14ac:dyDescent="0.15">
      <c r="A22" s="362" t="s">
        <v>44</v>
      </c>
      <c r="B22" s="363"/>
      <c r="C22" s="363"/>
      <c r="D22" s="363"/>
      <c r="E22" s="363"/>
      <c r="F22" s="363"/>
      <c r="G22" s="364"/>
    </row>
    <row r="23" spans="1:7" ht="12.75" customHeight="1" x14ac:dyDescent="0.15">
      <c r="A23" s="362"/>
      <c r="B23" s="363"/>
      <c r="C23" s="363"/>
      <c r="D23" s="363"/>
      <c r="E23" s="363"/>
      <c r="F23" s="363"/>
      <c r="G23" s="364"/>
    </row>
    <row r="24" spans="1:7" ht="12.75" customHeight="1" x14ac:dyDescent="0.15">
      <c r="A24" s="369" t="s">
        <v>45</v>
      </c>
      <c r="B24" s="363"/>
      <c r="C24" s="363"/>
      <c r="D24" s="363"/>
      <c r="E24" s="363"/>
      <c r="F24" s="363"/>
      <c r="G24" s="364"/>
    </row>
    <row r="25" spans="1:7" ht="12.75" customHeight="1" x14ac:dyDescent="0.15">
      <c r="A25" s="362" t="s">
        <v>46</v>
      </c>
      <c r="B25" s="363"/>
      <c r="C25" s="363"/>
      <c r="D25" s="363"/>
      <c r="E25" s="363"/>
      <c r="F25" s="363"/>
      <c r="G25" s="364"/>
    </row>
    <row r="26" spans="1:7" ht="12.75" customHeight="1" x14ac:dyDescent="0.15">
      <c r="A26" s="362" t="s">
        <v>47</v>
      </c>
      <c r="B26" s="363"/>
      <c r="C26" s="363"/>
      <c r="D26" s="363"/>
      <c r="E26" s="363"/>
      <c r="F26" s="363"/>
      <c r="G26" s="364"/>
    </row>
    <row r="27" spans="1:7" ht="12.75" customHeight="1" x14ac:dyDescent="0.15">
      <c r="A27" s="362" t="s">
        <v>48</v>
      </c>
      <c r="B27" s="363"/>
      <c r="C27" s="363"/>
      <c r="D27" s="363"/>
      <c r="E27" s="363"/>
      <c r="F27" s="363"/>
      <c r="G27" s="364"/>
    </row>
    <row r="28" spans="1:7" ht="12.75" customHeight="1" x14ac:dyDescent="0.15">
      <c r="A28" s="362"/>
      <c r="B28" s="363" t="s">
        <v>49</v>
      </c>
      <c r="C28" s="363"/>
      <c r="D28" s="363"/>
      <c r="E28" s="363"/>
      <c r="F28" s="363"/>
      <c r="G28" s="364"/>
    </row>
    <row r="29" spans="1:7" ht="12.75" customHeight="1" x14ac:dyDescent="0.15">
      <c r="A29" s="362" t="s">
        <v>50</v>
      </c>
      <c r="B29" s="363"/>
      <c r="C29" s="363"/>
      <c r="D29" s="363"/>
      <c r="E29" s="363"/>
      <c r="F29" s="363"/>
      <c r="G29" s="364"/>
    </row>
    <row r="30" spans="1:7" ht="12.75" customHeight="1" x14ac:dyDescent="0.15">
      <c r="A30" s="362"/>
      <c r="B30" s="363" t="s">
        <v>51</v>
      </c>
      <c r="C30" s="363"/>
      <c r="D30" s="363"/>
      <c r="E30" s="363"/>
      <c r="F30" s="363"/>
      <c r="G30" s="364"/>
    </row>
    <row r="31" spans="1:7" ht="12.75" customHeight="1" x14ac:dyDescent="0.15">
      <c r="A31" s="362" t="s">
        <v>52</v>
      </c>
      <c r="B31" s="363"/>
      <c r="C31" s="363"/>
      <c r="D31" s="363"/>
      <c r="E31" s="363"/>
      <c r="F31" s="363"/>
      <c r="G31" s="364"/>
    </row>
    <row r="32" spans="1:7" ht="12.75" customHeight="1" x14ac:dyDescent="0.15">
      <c r="A32" s="362"/>
      <c r="B32" s="363"/>
      <c r="C32" s="363"/>
      <c r="D32" s="363"/>
      <c r="E32" s="363"/>
      <c r="F32" s="363"/>
      <c r="G32" s="364"/>
    </row>
    <row r="33" spans="1:7" ht="12.75" customHeight="1" x14ac:dyDescent="0.15">
      <c r="A33" s="369" t="s">
        <v>53</v>
      </c>
      <c r="B33" s="363"/>
      <c r="C33" s="363"/>
      <c r="D33" s="363"/>
      <c r="E33" s="363"/>
      <c r="F33" s="363"/>
      <c r="G33" s="364"/>
    </row>
    <row r="34" spans="1:7" ht="12.75" customHeight="1" x14ac:dyDescent="0.15">
      <c r="A34" s="362" t="s">
        <v>54</v>
      </c>
      <c r="B34" s="363"/>
      <c r="C34" s="363"/>
      <c r="D34" s="363"/>
      <c r="E34" s="363"/>
      <c r="F34" s="363"/>
      <c r="G34" s="364"/>
    </row>
    <row r="35" spans="1:7" ht="12.75" customHeight="1" x14ac:dyDescent="0.15">
      <c r="A35" s="362" t="s">
        <v>55</v>
      </c>
      <c r="B35" s="363"/>
      <c r="C35" s="363"/>
      <c r="D35" s="363"/>
      <c r="E35" s="363"/>
      <c r="F35" s="363"/>
      <c r="G35" s="364"/>
    </row>
    <row r="36" spans="1:7" ht="12.75" customHeight="1" x14ac:dyDescent="0.15">
      <c r="A36" s="362" t="s">
        <v>56</v>
      </c>
      <c r="B36" s="363"/>
      <c r="C36" s="363"/>
      <c r="D36" s="363"/>
      <c r="E36" s="363"/>
      <c r="F36" s="363"/>
      <c r="G36" s="364"/>
    </row>
    <row r="37" spans="1:7" ht="12.75" customHeight="1" x14ac:dyDescent="0.15">
      <c r="A37" s="362" t="s">
        <v>57</v>
      </c>
      <c r="B37" s="363"/>
      <c r="C37" s="363"/>
      <c r="D37" s="363"/>
      <c r="E37" s="363"/>
      <c r="F37" s="363"/>
      <c r="G37" s="364"/>
    </row>
    <row r="38" spans="1:7" ht="12.75" customHeight="1" x14ac:dyDescent="0.15">
      <c r="A38" s="362" t="s">
        <v>58</v>
      </c>
      <c r="B38" s="363"/>
      <c r="C38" s="363"/>
      <c r="D38" s="363"/>
      <c r="E38" s="363"/>
      <c r="F38" s="363"/>
      <c r="G38" s="364"/>
    </row>
    <row r="39" spans="1:7" ht="12.75" customHeight="1" thickBot="1" x14ac:dyDescent="0.2">
      <c r="A39" s="365" t="s">
        <v>59</v>
      </c>
      <c r="B39" s="366"/>
      <c r="C39" s="366"/>
      <c r="D39" s="366"/>
      <c r="E39" s="366"/>
      <c r="F39" s="366"/>
      <c r="G39" s="367"/>
    </row>
    <row r="40" spans="1:7" ht="11.25" thickTop="1" x14ac:dyDescent="0.15"/>
  </sheetData>
  <printOptions gridLinesSet="0"/>
  <pageMargins left="0.75" right="0.75" top="1" bottom="1" header="0.5" footer="0.5"/>
  <pageSetup orientation="portrait" horizontalDpi="4294967292" verticalDpi="4294967292" copies="0"/>
  <headerFooter alignWithMargins="0">
    <oddHeader>&amp;f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showGridLines="0" workbookViewId="0"/>
  </sheetViews>
  <sheetFormatPr defaultColWidth="10.6640625" defaultRowHeight="12.75" x14ac:dyDescent="0.2"/>
  <cols>
    <col min="1" max="1" width="10.6640625" style="304"/>
    <col min="2" max="2" width="12.6640625" style="304" customWidth="1"/>
    <col min="3" max="16384" width="10.6640625" style="304"/>
  </cols>
  <sheetData>
    <row r="1" spans="1:8" x14ac:dyDescent="0.2">
      <c r="A1" s="303" t="s">
        <v>60</v>
      </c>
    </row>
    <row r="2" spans="1:8" ht="3.75" customHeight="1" thickBot="1" x14ac:dyDescent="0.25">
      <c r="A2" s="303"/>
    </row>
    <row r="3" spans="1:8" ht="13.5" thickTop="1" x14ac:dyDescent="0.2">
      <c r="A3" s="305" t="s">
        <v>61</v>
      </c>
      <c r="B3" s="306"/>
      <c r="C3" s="306"/>
      <c r="D3" s="306"/>
      <c r="E3" s="306"/>
      <c r="F3" s="306"/>
      <c r="G3" s="307"/>
    </row>
    <row r="4" spans="1:8" x14ac:dyDescent="0.2">
      <c r="A4" s="308" t="s">
        <v>62</v>
      </c>
      <c r="B4" s="309"/>
      <c r="C4" s="309"/>
      <c r="D4" s="309"/>
      <c r="E4" s="309"/>
      <c r="F4" s="309"/>
      <c r="G4" s="310"/>
      <c r="H4" s="311"/>
    </row>
    <row r="5" spans="1:8" ht="13.5" thickBot="1" x14ac:dyDescent="0.25">
      <c r="A5" s="312" t="s">
        <v>63</v>
      </c>
      <c r="B5" s="313"/>
      <c r="C5" s="313"/>
      <c r="D5" s="313"/>
      <c r="E5" s="313"/>
      <c r="F5" s="313"/>
      <c r="G5" s="314"/>
    </row>
    <row r="6" spans="1:8" ht="5.25" customHeight="1" thickTop="1" thickBot="1" x14ac:dyDescent="0.25">
      <c r="A6" s="315"/>
    </row>
    <row r="7" spans="1:8" ht="13.5" thickTop="1" x14ac:dyDescent="0.2">
      <c r="A7" s="316" t="s">
        <v>64</v>
      </c>
      <c r="B7" s="317"/>
      <c r="C7" s="317"/>
      <c r="D7" s="317"/>
      <c r="E7" s="317"/>
      <c r="F7" s="317"/>
      <c r="G7" s="318"/>
    </row>
    <row r="8" spans="1:8" ht="34.5" customHeight="1" thickBot="1" x14ac:dyDescent="0.25">
      <c r="A8" s="319"/>
      <c r="B8" s="320" t="s">
        <v>65</v>
      </c>
      <c r="C8" s="320" t="s">
        <v>66</v>
      </c>
      <c r="D8" s="320" t="s">
        <v>67</v>
      </c>
      <c r="E8" s="321" t="s">
        <v>68</v>
      </c>
      <c r="F8" s="322"/>
      <c r="G8" s="323"/>
    </row>
    <row r="9" spans="1:8" ht="13.5" thickTop="1" x14ac:dyDescent="0.2">
      <c r="A9" s="324" t="s">
        <v>69</v>
      </c>
      <c r="B9" s="325">
        <v>200</v>
      </c>
      <c r="C9" s="326">
        <v>1.5</v>
      </c>
      <c r="D9" s="327">
        <v>40</v>
      </c>
      <c r="E9" s="328">
        <v>8</v>
      </c>
      <c r="F9" s="322"/>
      <c r="G9" s="323"/>
    </row>
    <row r="10" spans="1:8" x14ac:dyDescent="0.2">
      <c r="A10" s="329" t="s">
        <v>70</v>
      </c>
      <c r="B10" s="325">
        <v>275</v>
      </c>
      <c r="C10" s="326">
        <v>1.8</v>
      </c>
      <c r="D10" s="327">
        <v>60</v>
      </c>
      <c r="E10" s="330">
        <v>5</v>
      </c>
      <c r="F10" s="322"/>
      <c r="G10" s="323"/>
    </row>
    <row r="11" spans="1:8" ht="13.5" thickBot="1" x14ac:dyDescent="0.25">
      <c r="A11" s="331" t="s">
        <v>71</v>
      </c>
      <c r="B11" s="332">
        <v>325</v>
      </c>
      <c r="C11" s="333">
        <v>1.9</v>
      </c>
      <c r="D11" s="334">
        <v>85</v>
      </c>
      <c r="E11" s="335">
        <v>3</v>
      </c>
      <c r="F11" s="336"/>
      <c r="G11" s="337"/>
    </row>
    <row r="12" spans="1:8" ht="4.5" customHeight="1" thickTop="1" thickBot="1" x14ac:dyDescent="0.25"/>
    <row r="13" spans="1:8" ht="14.25" thickTop="1" thickBot="1" x14ac:dyDescent="0.25">
      <c r="A13" s="338" t="s">
        <v>72</v>
      </c>
      <c r="B13" s="317"/>
      <c r="C13" s="317"/>
      <c r="D13" s="317"/>
      <c r="E13" s="317"/>
      <c r="F13" s="317"/>
      <c r="G13" s="318"/>
    </row>
    <row r="14" spans="1:8" ht="13.5" thickTop="1" x14ac:dyDescent="0.2">
      <c r="A14" s="324" t="s">
        <v>69</v>
      </c>
      <c r="B14" s="339">
        <v>1</v>
      </c>
      <c r="C14" s="322"/>
      <c r="D14" s="322"/>
      <c r="E14" s="322"/>
      <c r="F14" s="322"/>
      <c r="G14" s="323"/>
    </row>
    <row r="15" spans="1:8" x14ac:dyDescent="0.2">
      <c r="A15" s="329" t="s">
        <v>70</v>
      </c>
      <c r="B15" s="340">
        <v>1</v>
      </c>
      <c r="C15" s="322"/>
      <c r="D15" s="322"/>
      <c r="E15" s="322"/>
      <c r="F15" s="322"/>
      <c r="G15" s="323"/>
    </row>
    <row r="16" spans="1:8" ht="13.5" thickBot="1" x14ac:dyDescent="0.25">
      <c r="A16" s="331" t="s">
        <v>71</v>
      </c>
      <c r="B16" s="341">
        <v>1</v>
      </c>
      <c r="C16" s="336"/>
      <c r="D16" s="336"/>
      <c r="E16" s="336"/>
      <c r="F16" s="336"/>
      <c r="G16" s="337"/>
    </row>
    <row r="17" spans="1:9" ht="4.5" customHeight="1" thickTop="1" thickBot="1" x14ac:dyDescent="0.25"/>
    <row r="18" spans="1:9" ht="14.25" thickTop="1" thickBot="1" x14ac:dyDescent="0.25">
      <c r="A18" s="316" t="s">
        <v>73</v>
      </c>
      <c r="B18" s="317"/>
      <c r="C18" s="317"/>
      <c r="D18" s="317"/>
      <c r="E18" s="317"/>
      <c r="F18" s="317"/>
      <c r="G18" s="318"/>
    </row>
    <row r="19" spans="1:9" ht="13.5" thickTop="1" x14ac:dyDescent="0.2">
      <c r="A19" s="324" t="s">
        <v>69</v>
      </c>
      <c r="B19" s="339">
        <v>300</v>
      </c>
      <c r="C19" s="322"/>
      <c r="D19" s="322"/>
      <c r="E19" s="322"/>
      <c r="F19" s="322"/>
      <c r="G19" s="323"/>
    </row>
    <row r="20" spans="1:9" x14ac:dyDescent="0.2">
      <c r="A20" s="329" t="s">
        <v>70</v>
      </c>
      <c r="B20" s="340">
        <v>300</v>
      </c>
      <c r="C20" s="322"/>
      <c r="D20" s="322"/>
      <c r="E20" s="322"/>
      <c r="F20" s="322"/>
      <c r="G20" s="323"/>
    </row>
    <row r="21" spans="1:9" ht="13.5" thickBot="1" x14ac:dyDescent="0.25">
      <c r="A21" s="329" t="s">
        <v>71</v>
      </c>
      <c r="B21" s="341">
        <v>300</v>
      </c>
      <c r="C21" s="322"/>
      <c r="D21" s="322"/>
      <c r="E21" s="322"/>
      <c r="F21" s="322"/>
      <c r="G21" s="323"/>
    </row>
    <row r="22" spans="1:9" ht="14.25" thickTop="1" thickBot="1" x14ac:dyDescent="0.25">
      <c r="A22" s="324" t="s">
        <v>74</v>
      </c>
      <c r="B22" s="327">
        <f>SUM(B19:B21)</f>
        <v>900</v>
      </c>
      <c r="C22" s="322"/>
      <c r="D22" s="322"/>
      <c r="E22" s="322"/>
      <c r="F22" s="322"/>
      <c r="G22" s="323"/>
    </row>
    <row r="23" spans="1:9" ht="14.25" thickTop="1" thickBot="1" x14ac:dyDescent="0.25">
      <c r="A23" s="342" t="s">
        <v>75</v>
      </c>
      <c r="B23" s="343">
        <v>750</v>
      </c>
      <c r="C23" s="336"/>
      <c r="D23" s="336"/>
      <c r="E23" s="336"/>
      <c r="F23" s="336"/>
      <c r="G23" s="337"/>
    </row>
    <row r="24" spans="1:9" ht="4.5" customHeight="1" thickTop="1" thickBot="1" x14ac:dyDescent="0.25">
      <c r="A24" s="344"/>
    </row>
    <row r="25" spans="1:9" ht="14.25" thickTop="1" thickBot="1" x14ac:dyDescent="0.25">
      <c r="A25" s="316" t="s">
        <v>76</v>
      </c>
      <c r="B25" s="317"/>
      <c r="C25" s="317"/>
      <c r="D25" s="317"/>
      <c r="E25" s="317"/>
      <c r="F25" s="317"/>
      <c r="G25" s="318"/>
    </row>
    <row r="26" spans="1:9" ht="13.5" thickTop="1" x14ac:dyDescent="0.2">
      <c r="A26" s="324" t="s">
        <v>69</v>
      </c>
      <c r="B26" s="328">
        <f>B14*$D9</f>
        <v>40</v>
      </c>
      <c r="C26" s="322"/>
      <c r="D26" s="322"/>
      <c r="E26" s="322"/>
      <c r="F26" s="322"/>
      <c r="G26" s="323"/>
    </row>
    <row r="27" spans="1:9" x14ac:dyDescent="0.2">
      <c r="A27" s="329" t="s">
        <v>70</v>
      </c>
      <c r="B27" s="330">
        <f>B15*$D10</f>
        <v>60</v>
      </c>
      <c r="C27" s="322"/>
      <c r="D27" s="322"/>
      <c r="E27" s="322"/>
      <c r="F27" s="322"/>
      <c r="G27" s="323"/>
      <c r="I27" s="311"/>
    </row>
    <row r="28" spans="1:9" ht="13.5" thickBot="1" x14ac:dyDescent="0.25">
      <c r="A28" s="329" t="s">
        <v>71</v>
      </c>
      <c r="B28" s="335">
        <f>B16*$D11</f>
        <v>85</v>
      </c>
      <c r="C28" s="322"/>
      <c r="D28" s="322"/>
      <c r="E28" s="322"/>
      <c r="F28" s="322"/>
      <c r="G28" s="323"/>
    </row>
    <row r="29" spans="1:9" ht="14.25" thickTop="1" thickBot="1" x14ac:dyDescent="0.25">
      <c r="A29" s="345"/>
      <c r="B29" s="322"/>
      <c r="C29" s="322"/>
      <c r="D29" s="322"/>
      <c r="E29" s="322"/>
      <c r="F29" s="322"/>
      <c r="G29" s="323"/>
    </row>
    <row r="30" spans="1:9" ht="14.25" thickTop="1" thickBot="1" x14ac:dyDescent="0.25">
      <c r="A30" s="346" t="s">
        <v>77</v>
      </c>
      <c r="B30" s="347">
        <f>SUMPRODUCT(B19:B21,C9:C11)+SUMPRODUCT(B14:B16,B9:B11)</f>
        <v>2360</v>
      </c>
      <c r="C30" s="336"/>
      <c r="D30" s="336"/>
      <c r="E30" s="336"/>
      <c r="F30" s="336"/>
      <c r="G30" s="337"/>
    </row>
    <row r="31" spans="1:9" ht="13.5" thickTop="1" x14ac:dyDescent="0.2"/>
    <row r="32" spans="1:9" ht="13.5" thickBot="1" x14ac:dyDescent="0.25">
      <c r="A32" s="311"/>
      <c r="C32" s="311"/>
      <c r="E32" s="311"/>
    </row>
    <row r="33" spans="1:7" ht="13.5" thickTop="1" x14ac:dyDescent="0.2">
      <c r="A33" s="382" t="s">
        <v>78</v>
      </c>
      <c r="B33" s="370"/>
      <c r="C33" s="371"/>
      <c r="D33" s="371"/>
      <c r="E33" s="371"/>
      <c r="F33" s="371"/>
      <c r="G33" s="372"/>
    </row>
    <row r="34" spans="1:7" x14ac:dyDescent="0.2">
      <c r="A34" s="373" t="s">
        <v>79</v>
      </c>
      <c r="B34" s="374"/>
      <c r="C34" s="375"/>
      <c r="D34" s="375"/>
      <c r="E34" s="375"/>
      <c r="F34" s="376"/>
      <c r="G34" s="377"/>
    </row>
    <row r="35" spans="1:7" x14ac:dyDescent="0.2">
      <c r="A35" s="373" t="s">
        <v>80</v>
      </c>
      <c r="B35" s="374"/>
      <c r="C35" s="375"/>
      <c r="D35" s="375"/>
      <c r="E35" s="375"/>
      <c r="F35" s="375"/>
      <c r="G35" s="377"/>
    </row>
    <row r="36" spans="1:7" x14ac:dyDescent="0.2">
      <c r="A36" s="373" t="s">
        <v>81</v>
      </c>
      <c r="B36" s="374"/>
      <c r="C36" s="375"/>
      <c r="D36" s="375"/>
      <c r="E36" s="375"/>
      <c r="F36" s="375"/>
      <c r="G36" s="377"/>
    </row>
    <row r="37" spans="1:7" x14ac:dyDescent="0.2">
      <c r="A37" s="373"/>
      <c r="B37" s="374"/>
      <c r="C37" s="375"/>
      <c r="D37" s="375"/>
      <c r="E37" s="375"/>
      <c r="F37" s="375"/>
      <c r="G37" s="377"/>
    </row>
    <row r="38" spans="1:7" x14ac:dyDescent="0.2">
      <c r="A38" s="383" t="s">
        <v>45</v>
      </c>
      <c r="B38" s="374"/>
      <c r="C38" s="375"/>
      <c r="D38" s="375"/>
      <c r="E38" s="375"/>
      <c r="F38" s="375"/>
      <c r="G38" s="377"/>
    </row>
    <row r="39" spans="1:7" x14ac:dyDescent="0.2">
      <c r="A39" s="373" t="s">
        <v>82</v>
      </c>
      <c r="B39" s="374"/>
      <c r="C39" s="375"/>
      <c r="D39" s="375"/>
      <c r="E39" s="375"/>
      <c r="F39" s="375"/>
      <c r="G39" s="377"/>
    </row>
    <row r="40" spans="1:7" x14ac:dyDescent="0.2">
      <c r="A40" s="373" t="s">
        <v>83</v>
      </c>
      <c r="B40" s="374"/>
      <c r="C40" s="375"/>
      <c r="D40" s="375"/>
      <c r="E40" s="375"/>
      <c r="F40" s="375"/>
      <c r="G40" s="377"/>
    </row>
    <row r="41" spans="1:7" x14ac:dyDescent="0.2">
      <c r="A41" s="373" t="s">
        <v>84</v>
      </c>
      <c r="B41" s="374"/>
      <c r="C41" s="375"/>
      <c r="D41" s="375"/>
      <c r="E41" s="376"/>
      <c r="F41" s="375"/>
      <c r="G41" s="377"/>
    </row>
    <row r="42" spans="1:7" x14ac:dyDescent="0.2">
      <c r="A42" s="373" t="s">
        <v>85</v>
      </c>
      <c r="B42" s="374"/>
      <c r="C42" s="375"/>
      <c r="D42" s="375"/>
      <c r="E42" s="375"/>
      <c r="F42" s="375"/>
      <c r="G42" s="377"/>
    </row>
    <row r="43" spans="1:7" x14ac:dyDescent="0.2">
      <c r="A43" s="373"/>
      <c r="B43" s="374" t="s">
        <v>86</v>
      </c>
      <c r="C43" s="375"/>
      <c r="D43" s="375"/>
      <c r="E43" s="375"/>
      <c r="F43" s="375"/>
      <c r="G43" s="377"/>
    </row>
    <row r="44" spans="1:7" x14ac:dyDescent="0.2">
      <c r="A44" s="373"/>
      <c r="B44" s="374" t="s">
        <v>87</v>
      </c>
      <c r="C44" s="375"/>
      <c r="D44" s="375"/>
      <c r="E44" s="375"/>
      <c r="F44" s="375"/>
      <c r="G44" s="377"/>
    </row>
    <row r="45" spans="1:7" x14ac:dyDescent="0.2">
      <c r="A45" s="373"/>
      <c r="B45" s="374" t="s">
        <v>88</v>
      </c>
      <c r="C45" s="375"/>
      <c r="D45" s="375"/>
      <c r="E45" s="375"/>
      <c r="F45" s="375"/>
      <c r="G45" s="377"/>
    </row>
    <row r="46" spans="1:7" x14ac:dyDescent="0.2">
      <c r="A46" s="373" t="s">
        <v>89</v>
      </c>
      <c r="B46" s="374"/>
      <c r="C46" s="375"/>
      <c r="D46" s="375"/>
      <c r="E46" s="375"/>
      <c r="F46" s="375"/>
      <c r="G46" s="377"/>
    </row>
    <row r="47" spans="1:7" x14ac:dyDescent="0.2">
      <c r="A47" s="373" t="s">
        <v>90</v>
      </c>
      <c r="B47" s="374" t="s">
        <v>91</v>
      </c>
      <c r="C47" s="375"/>
      <c r="D47" s="375"/>
      <c r="E47" s="375"/>
      <c r="F47" s="375"/>
      <c r="G47" s="377"/>
    </row>
    <row r="48" spans="1:7" x14ac:dyDescent="0.2">
      <c r="A48" s="373"/>
      <c r="B48" s="374" t="s">
        <v>92</v>
      </c>
      <c r="C48" s="375"/>
      <c r="D48" s="375"/>
      <c r="E48" s="375"/>
      <c r="F48" s="375"/>
      <c r="G48" s="377"/>
    </row>
    <row r="49" spans="1:7" x14ac:dyDescent="0.2">
      <c r="A49" s="373"/>
      <c r="B49" s="374" t="s">
        <v>93</v>
      </c>
      <c r="C49" s="375"/>
      <c r="D49" s="375"/>
      <c r="E49" s="375"/>
      <c r="F49" s="375"/>
      <c r="G49" s="377"/>
    </row>
    <row r="50" spans="1:7" x14ac:dyDescent="0.2">
      <c r="A50" s="373" t="s">
        <v>94</v>
      </c>
      <c r="B50" s="374"/>
      <c r="C50" s="376"/>
      <c r="D50" s="375"/>
      <c r="E50" s="375"/>
      <c r="F50" s="375"/>
      <c r="G50" s="377"/>
    </row>
    <row r="51" spans="1:7" x14ac:dyDescent="0.2">
      <c r="A51" s="373"/>
      <c r="B51" s="374"/>
      <c r="C51" s="375"/>
      <c r="D51" s="375"/>
      <c r="E51" s="375"/>
      <c r="F51" s="375"/>
      <c r="G51" s="377"/>
    </row>
    <row r="52" spans="1:7" x14ac:dyDescent="0.2">
      <c r="A52" s="383" t="s">
        <v>53</v>
      </c>
      <c r="B52" s="374"/>
      <c r="C52" s="375"/>
      <c r="D52" s="375"/>
      <c r="E52" s="375"/>
      <c r="F52" s="375"/>
      <c r="G52" s="377"/>
    </row>
    <row r="53" spans="1:7" x14ac:dyDescent="0.2">
      <c r="A53" s="373" t="s">
        <v>95</v>
      </c>
      <c r="B53" s="374"/>
      <c r="C53" s="375"/>
      <c r="D53" s="375"/>
      <c r="E53" s="375"/>
      <c r="F53" s="375"/>
      <c r="G53" s="377"/>
    </row>
    <row r="54" spans="1:7" x14ac:dyDescent="0.2">
      <c r="A54" s="373" t="s">
        <v>96</v>
      </c>
      <c r="B54" s="374"/>
      <c r="C54" s="375"/>
      <c r="D54" s="375"/>
      <c r="E54" s="375"/>
      <c r="F54" s="375"/>
      <c r="G54" s="377"/>
    </row>
    <row r="55" spans="1:7" x14ac:dyDescent="0.2">
      <c r="A55" s="373" t="s">
        <v>97</v>
      </c>
      <c r="B55" s="374"/>
      <c r="C55" s="375"/>
      <c r="D55" s="375"/>
      <c r="E55" s="375"/>
      <c r="F55" s="375"/>
      <c r="G55" s="377"/>
    </row>
    <row r="56" spans="1:7" x14ac:dyDescent="0.2">
      <c r="A56" s="373" t="s">
        <v>98</v>
      </c>
      <c r="B56" s="374"/>
      <c r="C56" s="375"/>
      <c r="D56" s="375"/>
      <c r="E56" s="375"/>
      <c r="F56" s="375"/>
      <c r="G56" s="377"/>
    </row>
    <row r="57" spans="1:7" x14ac:dyDescent="0.2">
      <c r="A57" s="373" t="s">
        <v>99</v>
      </c>
      <c r="B57" s="374"/>
      <c r="C57" s="375"/>
      <c r="D57" s="375"/>
      <c r="E57" s="375"/>
      <c r="F57" s="375"/>
      <c r="G57" s="377"/>
    </row>
    <row r="58" spans="1:7" x14ac:dyDescent="0.2">
      <c r="A58" s="373" t="s">
        <v>100</v>
      </c>
      <c r="B58" s="374"/>
      <c r="C58" s="375"/>
      <c r="D58" s="375"/>
      <c r="E58" s="375"/>
      <c r="F58" s="375"/>
      <c r="G58" s="377"/>
    </row>
    <row r="59" spans="1:7" ht="13.5" thickBot="1" x14ac:dyDescent="0.25">
      <c r="A59" s="378" t="s">
        <v>101</v>
      </c>
      <c r="B59" s="379"/>
      <c r="C59" s="380"/>
      <c r="D59" s="380"/>
      <c r="E59" s="380"/>
      <c r="F59" s="380"/>
      <c r="G59" s="381"/>
    </row>
    <row r="60" spans="1:7" ht="13.5" thickTop="1" x14ac:dyDescent="0.2"/>
  </sheetData>
  <printOptions gridLinesSet="0"/>
  <pageMargins left="0.75" right="0.75" top="1" bottom="1" header="0.5" footer="0.5"/>
  <pageSetup orientation="portrait" horizontalDpi="4294967292" verticalDpi="4294967292" copies="0"/>
  <headerFooter alignWithMargins="0">
    <oddHeader>&amp;F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showGridLines="0" workbookViewId="0"/>
  </sheetViews>
  <sheetFormatPr defaultColWidth="10.6640625" defaultRowHeight="12.75" x14ac:dyDescent="0.2"/>
  <cols>
    <col min="1" max="1" width="10.6640625" style="244"/>
    <col min="2" max="2" width="12.1640625" style="244" customWidth="1"/>
    <col min="3" max="3" width="12.33203125" style="244" customWidth="1"/>
    <col min="4" max="4" width="12" style="244" customWidth="1"/>
    <col min="5" max="5" width="11.83203125" style="244" customWidth="1"/>
    <col min="6" max="6" width="11.33203125" style="244" customWidth="1"/>
    <col min="7" max="7" width="12.1640625" style="244" customWidth="1"/>
    <col min="8" max="16384" width="10.6640625" style="244"/>
  </cols>
  <sheetData>
    <row r="1" spans="1:7" x14ac:dyDescent="0.2">
      <c r="A1" s="243" t="s">
        <v>102</v>
      </c>
    </row>
    <row r="2" spans="1:7" ht="3.75" customHeight="1" thickBot="1" x14ac:dyDescent="0.25">
      <c r="A2" s="243"/>
    </row>
    <row r="3" spans="1:7" ht="13.5" thickTop="1" x14ac:dyDescent="0.2">
      <c r="A3" s="245" t="s">
        <v>103</v>
      </c>
      <c r="B3" s="246"/>
      <c r="C3" s="246"/>
      <c r="D3" s="246"/>
      <c r="E3" s="246"/>
      <c r="F3" s="246"/>
      <c r="G3" s="247"/>
    </row>
    <row r="4" spans="1:7" x14ac:dyDescent="0.2">
      <c r="A4" s="248" t="s">
        <v>104</v>
      </c>
      <c r="B4" s="249"/>
      <c r="C4" s="249"/>
      <c r="D4" s="249"/>
      <c r="E4" s="249"/>
      <c r="F4" s="249"/>
      <c r="G4" s="250"/>
    </row>
    <row r="5" spans="1:7" ht="13.5" thickBot="1" x14ac:dyDescent="0.25">
      <c r="A5" s="251" t="s">
        <v>63</v>
      </c>
      <c r="B5" s="252"/>
      <c r="C5" s="252"/>
      <c r="D5" s="252"/>
      <c r="E5" s="252"/>
      <c r="F5" s="252"/>
      <c r="G5" s="253"/>
    </row>
    <row r="6" spans="1:7" ht="5.25" customHeight="1" thickTop="1" thickBot="1" x14ac:dyDescent="0.25">
      <c r="A6" s="254"/>
    </row>
    <row r="7" spans="1:7" ht="13.5" thickTop="1" x14ac:dyDescent="0.2">
      <c r="A7" s="255" t="s">
        <v>64</v>
      </c>
      <c r="B7" s="256"/>
      <c r="C7" s="256"/>
      <c r="D7" s="256"/>
      <c r="E7" s="256"/>
      <c r="F7" s="256"/>
      <c r="G7" s="257"/>
    </row>
    <row r="8" spans="1:7" ht="31.5" customHeight="1" thickBot="1" x14ac:dyDescent="0.25">
      <c r="A8" s="258"/>
      <c r="B8" s="259" t="s">
        <v>65</v>
      </c>
      <c r="C8" s="259" t="s">
        <v>66</v>
      </c>
      <c r="D8" s="259" t="s">
        <v>67</v>
      </c>
      <c r="E8" s="260" t="s">
        <v>68</v>
      </c>
      <c r="F8" s="261"/>
      <c r="G8" s="262"/>
    </row>
    <row r="9" spans="1:7" ht="13.5" thickTop="1" x14ac:dyDescent="0.2">
      <c r="A9" s="263" t="s">
        <v>69</v>
      </c>
      <c r="B9" s="264">
        <v>200</v>
      </c>
      <c r="C9" s="265">
        <v>1</v>
      </c>
      <c r="D9" s="266">
        <v>40</v>
      </c>
      <c r="E9" s="267">
        <v>8</v>
      </c>
      <c r="F9" s="261"/>
      <c r="G9" s="262"/>
    </row>
    <row r="10" spans="1:7" x14ac:dyDescent="0.2">
      <c r="A10" s="268" t="s">
        <v>70</v>
      </c>
      <c r="B10" s="264">
        <v>275</v>
      </c>
      <c r="C10" s="265">
        <v>1.8</v>
      </c>
      <c r="D10" s="266">
        <v>60</v>
      </c>
      <c r="E10" s="269">
        <v>5</v>
      </c>
      <c r="F10" s="261"/>
      <c r="G10" s="262"/>
    </row>
    <row r="11" spans="1:7" ht="13.5" thickBot="1" x14ac:dyDescent="0.25">
      <c r="A11" s="270" t="s">
        <v>71</v>
      </c>
      <c r="B11" s="271">
        <v>325</v>
      </c>
      <c r="C11" s="272">
        <v>1.9</v>
      </c>
      <c r="D11" s="273">
        <v>85</v>
      </c>
      <c r="E11" s="274">
        <v>3</v>
      </c>
      <c r="F11" s="275"/>
      <c r="G11" s="276"/>
    </row>
    <row r="12" spans="1:7" ht="3.75" customHeight="1" thickTop="1" thickBot="1" x14ac:dyDescent="0.25"/>
    <row r="13" spans="1:7" ht="13.5" thickTop="1" x14ac:dyDescent="0.2">
      <c r="A13" s="277" t="s">
        <v>72</v>
      </c>
      <c r="B13" s="256"/>
      <c r="C13" s="256"/>
      <c r="D13" s="256"/>
      <c r="E13" s="256"/>
      <c r="F13" s="256"/>
      <c r="G13" s="257"/>
    </row>
    <row r="14" spans="1:7" ht="13.5" thickBot="1" x14ac:dyDescent="0.25">
      <c r="A14" s="278"/>
      <c r="B14" s="279" t="s">
        <v>105</v>
      </c>
      <c r="C14" s="279" t="s">
        <v>106</v>
      </c>
      <c r="D14" s="279" t="s">
        <v>107</v>
      </c>
      <c r="E14" s="279" t="s">
        <v>108</v>
      </c>
      <c r="F14" s="279" t="s">
        <v>109</v>
      </c>
      <c r="G14" s="262"/>
    </row>
    <row r="15" spans="1:7" ht="13.5" thickTop="1" x14ac:dyDescent="0.2">
      <c r="A15" s="263" t="s">
        <v>69</v>
      </c>
      <c r="B15" s="280">
        <v>0</v>
      </c>
      <c r="C15" s="281">
        <v>0</v>
      </c>
      <c r="D15" s="281">
        <v>0</v>
      </c>
      <c r="E15" s="281">
        <v>0</v>
      </c>
      <c r="F15" s="282">
        <v>0</v>
      </c>
      <c r="G15" s="262"/>
    </row>
    <row r="16" spans="1:7" x14ac:dyDescent="0.2">
      <c r="A16" s="268" t="s">
        <v>70</v>
      </c>
      <c r="B16" s="283">
        <v>0</v>
      </c>
      <c r="C16" s="266">
        <v>0</v>
      </c>
      <c r="D16" s="266">
        <v>0</v>
      </c>
      <c r="E16" s="266">
        <v>0</v>
      </c>
      <c r="F16" s="284">
        <v>0</v>
      </c>
      <c r="G16" s="262"/>
    </row>
    <row r="17" spans="1:7" ht="13.5" thickBot="1" x14ac:dyDescent="0.25">
      <c r="A17" s="270" t="s">
        <v>71</v>
      </c>
      <c r="B17" s="285">
        <v>0</v>
      </c>
      <c r="C17" s="286">
        <v>0</v>
      </c>
      <c r="D17" s="286">
        <v>0</v>
      </c>
      <c r="E17" s="286">
        <v>0</v>
      </c>
      <c r="F17" s="287">
        <v>0</v>
      </c>
      <c r="G17" s="276"/>
    </row>
    <row r="18" spans="1:7" ht="4.5" customHeight="1" thickTop="1" thickBot="1" x14ac:dyDescent="0.25"/>
    <row r="19" spans="1:7" ht="13.5" thickTop="1" x14ac:dyDescent="0.2">
      <c r="A19" s="255" t="s">
        <v>73</v>
      </c>
      <c r="B19" s="256"/>
      <c r="C19" s="256"/>
      <c r="D19" s="256"/>
      <c r="E19" s="256"/>
      <c r="F19" s="256"/>
      <c r="G19" s="257"/>
    </row>
    <row r="20" spans="1:7" ht="13.5" thickBot="1" x14ac:dyDescent="0.25">
      <c r="A20" s="258"/>
      <c r="B20" s="279" t="s">
        <v>105</v>
      </c>
      <c r="C20" s="279" t="s">
        <v>106</v>
      </c>
      <c r="D20" s="279" t="s">
        <v>107</v>
      </c>
      <c r="E20" s="279" t="s">
        <v>108</v>
      </c>
      <c r="F20" s="279" t="s">
        <v>109</v>
      </c>
      <c r="G20" s="262"/>
    </row>
    <row r="21" spans="1:7" ht="13.5" thickTop="1" x14ac:dyDescent="0.2">
      <c r="A21" s="263" t="s">
        <v>69</v>
      </c>
      <c r="B21" s="280">
        <v>0</v>
      </c>
      <c r="C21" s="281">
        <v>0</v>
      </c>
      <c r="D21" s="281">
        <v>0</v>
      </c>
      <c r="E21" s="281">
        <v>0</v>
      </c>
      <c r="F21" s="282">
        <v>0</v>
      </c>
      <c r="G21" s="262"/>
    </row>
    <row r="22" spans="1:7" x14ac:dyDescent="0.2">
      <c r="A22" s="268" t="s">
        <v>70</v>
      </c>
      <c r="B22" s="283">
        <v>0</v>
      </c>
      <c r="C22" s="266">
        <v>0</v>
      </c>
      <c r="D22" s="266">
        <v>0</v>
      </c>
      <c r="E22" s="266">
        <v>0</v>
      </c>
      <c r="F22" s="284">
        <v>0</v>
      </c>
      <c r="G22" s="262"/>
    </row>
    <row r="23" spans="1:7" ht="13.5" thickBot="1" x14ac:dyDescent="0.25">
      <c r="A23" s="268" t="s">
        <v>71</v>
      </c>
      <c r="B23" s="285">
        <v>0</v>
      </c>
      <c r="C23" s="286">
        <v>0</v>
      </c>
      <c r="D23" s="286">
        <v>0</v>
      </c>
      <c r="E23" s="286">
        <v>0</v>
      </c>
      <c r="F23" s="287">
        <v>0</v>
      </c>
      <c r="G23" s="262"/>
    </row>
    <row r="24" spans="1:7" ht="13.5" thickTop="1" x14ac:dyDescent="0.2">
      <c r="A24" s="263" t="s">
        <v>110</v>
      </c>
      <c r="B24" s="266">
        <f>SUM(B21:B23)</f>
        <v>0</v>
      </c>
      <c r="C24" s="266">
        <f>SUM(C21:C23)</f>
        <v>0</v>
      </c>
      <c r="D24" s="266">
        <f>SUM(D21:D23)</f>
        <v>0</v>
      </c>
      <c r="E24" s="266">
        <f>SUM(E21:E23)</f>
        <v>0</v>
      </c>
      <c r="F24" s="266">
        <f>SUM(F21:F23)</f>
        <v>0</v>
      </c>
      <c r="G24" s="262"/>
    </row>
    <row r="25" spans="1:7" ht="13.5" thickBot="1" x14ac:dyDescent="0.25">
      <c r="A25" s="263" t="s">
        <v>111</v>
      </c>
      <c r="B25" s="266">
        <v>0</v>
      </c>
      <c r="C25" s="266">
        <f>B26-B27</f>
        <v>-600</v>
      </c>
      <c r="D25" s="266">
        <f>C26-C27</f>
        <v>-1400</v>
      </c>
      <c r="E25" s="266">
        <f>D26-D27</f>
        <v>-2400</v>
      </c>
      <c r="F25" s="266">
        <f>E26-E27</f>
        <v>-3125</v>
      </c>
      <c r="G25" s="262"/>
    </row>
    <row r="26" spans="1:7" ht="13.5" thickTop="1" x14ac:dyDescent="0.2">
      <c r="A26" s="263" t="s">
        <v>74</v>
      </c>
      <c r="B26" s="288">
        <f>SUM(B24:B25)</f>
        <v>0</v>
      </c>
      <c r="C26" s="289">
        <f>SUM(C24:C25)</f>
        <v>-600</v>
      </c>
      <c r="D26" s="289">
        <f>SUM(D24:D25)</f>
        <v>-1400</v>
      </c>
      <c r="E26" s="289">
        <f>SUM(E24:E25)</f>
        <v>-2400</v>
      </c>
      <c r="F26" s="290">
        <f>SUM(F24:F25)</f>
        <v>-3125</v>
      </c>
      <c r="G26" s="262"/>
    </row>
    <row r="27" spans="1:7" ht="13.5" thickBot="1" x14ac:dyDescent="0.25">
      <c r="A27" s="291" t="s">
        <v>75</v>
      </c>
      <c r="B27" s="292">
        <v>600</v>
      </c>
      <c r="C27" s="293">
        <v>800</v>
      </c>
      <c r="D27" s="293">
        <v>1000</v>
      </c>
      <c r="E27" s="293">
        <v>725</v>
      </c>
      <c r="F27" s="294">
        <v>750</v>
      </c>
      <c r="G27" s="276"/>
    </row>
    <row r="28" spans="1:7" ht="5.25" customHeight="1" thickTop="1" thickBot="1" x14ac:dyDescent="0.25">
      <c r="A28" s="295"/>
    </row>
    <row r="29" spans="1:7" ht="13.5" thickTop="1" x14ac:dyDescent="0.2">
      <c r="A29" s="255" t="s">
        <v>112</v>
      </c>
      <c r="B29" s="256"/>
      <c r="C29" s="256"/>
      <c r="D29" s="256"/>
      <c r="E29" s="256"/>
      <c r="F29" s="256"/>
      <c r="G29" s="257"/>
    </row>
    <row r="30" spans="1:7" ht="13.5" thickBot="1" x14ac:dyDescent="0.25">
      <c r="A30" s="258"/>
      <c r="B30" s="279" t="s">
        <v>105</v>
      </c>
      <c r="C30" s="279" t="s">
        <v>106</v>
      </c>
      <c r="D30" s="279" t="s">
        <v>107</v>
      </c>
      <c r="E30" s="279" t="s">
        <v>108</v>
      </c>
      <c r="F30" s="279" t="s">
        <v>109</v>
      </c>
      <c r="G30" s="262"/>
    </row>
    <row r="31" spans="1:7" ht="13.5" thickTop="1" x14ac:dyDescent="0.2">
      <c r="A31" s="263" t="s">
        <v>69</v>
      </c>
      <c r="B31" s="288">
        <f t="shared" ref="B31:F33" si="0">B15*$D9</f>
        <v>0</v>
      </c>
      <c r="C31" s="289">
        <f t="shared" si="0"/>
        <v>0</v>
      </c>
      <c r="D31" s="289">
        <f t="shared" si="0"/>
        <v>0</v>
      </c>
      <c r="E31" s="289">
        <f t="shared" si="0"/>
        <v>0</v>
      </c>
      <c r="F31" s="290">
        <f t="shared" si="0"/>
        <v>0</v>
      </c>
      <c r="G31" s="262"/>
    </row>
    <row r="32" spans="1:7" x14ac:dyDescent="0.2">
      <c r="A32" s="268" t="s">
        <v>70</v>
      </c>
      <c r="B32" s="296">
        <f t="shared" si="0"/>
        <v>0</v>
      </c>
      <c r="C32" s="266">
        <f t="shared" si="0"/>
        <v>0</v>
      </c>
      <c r="D32" s="266">
        <f t="shared" si="0"/>
        <v>0</v>
      </c>
      <c r="E32" s="266">
        <f t="shared" si="0"/>
        <v>0</v>
      </c>
      <c r="F32" s="297">
        <f t="shared" si="0"/>
        <v>0</v>
      </c>
      <c r="G32" s="262"/>
    </row>
    <row r="33" spans="1:7" ht="13.5" thickBot="1" x14ac:dyDescent="0.25">
      <c r="A33" s="270" t="s">
        <v>71</v>
      </c>
      <c r="B33" s="292">
        <f t="shared" si="0"/>
        <v>0</v>
      </c>
      <c r="C33" s="293">
        <f t="shared" si="0"/>
        <v>0</v>
      </c>
      <c r="D33" s="293">
        <f t="shared" si="0"/>
        <v>0</v>
      </c>
      <c r="E33" s="293">
        <f t="shared" si="0"/>
        <v>0</v>
      </c>
      <c r="F33" s="294">
        <f t="shared" si="0"/>
        <v>0</v>
      </c>
      <c r="G33" s="276"/>
    </row>
    <row r="34" spans="1:7" ht="5.25" customHeight="1" thickTop="1" thickBot="1" x14ac:dyDescent="0.25">
      <c r="A34" s="298"/>
      <c r="B34" s="266"/>
      <c r="C34" s="266"/>
      <c r="D34" s="266"/>
      <c r="E34" s="266"/>
      <c r="F34" s="266"/>
      <c r="G34" s="261"/>
    </row>
    <row r="35" spans="1:7" ht="12.75" customHeight="1" thickTop="1" thickBot="1" x14ac:dyDescent="0.25">
      <c r="A35" s="299"/>
      <c r="B35" s="256"/>
      <c r="C35" s="256"/>
      <c r="D35" s="256"/>
      <c r="E35" s="256"/>
      <c r="F35" s="256"/>
      <c r="G35" s="300" t="s">
        <v>74</v>
      </c>
    </row>
    <row r="36" spans="1:7" ht="14.25" thickTop="1" thickBot="1" x14ac:dyDescent="0.25">
      <c r="A36" s="301" t="s">
        <v>77</v>
      </c>
      <c r="B36" s="272">
        <f>SUMPRODUCT(B21:B23,$C$9:$C$11)+SUMPRODUCT(B15:B17,$B$9:$B$11)</f>
        <v>0</v>
      </c>
      <c r="C36" s="272">
        <f>SUMPRODUCT(C21:C23,$C$9:$C$11)+SUMPRODUCT(C15:C17,$B$9:$B$11)</f>
        <v>0</v>
      </c>
      <c r="D36" s="272">
        <f>SUMPRODUCT(D21:D23,$C$9:$C$11)+SUMPRODUCT(D15:D17,$B$9:$B$11)</f>
        <v>0</v>
      </c>
      <c r="E36" s="272">
        <f>SUMPRODUCT(E21:E23,$C$9:$C$11)+SUMPRODUCT(E15:E17,$B$9:$B$11)</f>
        <v>0</v>
      </c>
      <c r="F36" s="272">
        <f>SUMPRODUCT(F21:F23,$C$9:$C$11)+SUMPRODUCT(F15:F17,$B$9:$B$11)</f>
        <v>0</v>
      </c>
      <c r="G36" s="302">
        <f>SUM(B36:F36)</f>
        <v>0</v>
      </c>
    </row>
    <row r="37" spans="1:7" ht="13.5" thickTop="1" x14ac:dyDescent="0.2"/>
    <row r="38" spans="1:7" ht="13.5" thickBot="1" x14ac:dyDescent="0.25"/>
    <row r="39" spans="1:7" ht="13.5" thickTop="1" x14ac:dyDescent="0.2">
      <c r="A39" s="395" t="s">
        <v>78</v>
      </c>
      <c r="B39" s="384"/>
      <c r="C39" s="385"/>
      <c r="D39" s="385"/>
      <c r="E39" s="385"/>
      <c r="F39" s="385"/>
      <c r="G39" s="386"/>
    </row>
    <row r="40" spans="1:7" x14ac:dyDescent="0.2">
      <c r="A40" s="387" t="s">
        <v>113</v>
      </c>
      <c r="B40" s="388"/>
      <c r="C40" s="389"/>
      <c r="D40" s="389"/>
      <c r="E40" s="389"/>
      <c r="F40" s="389"/>
      <c r="G40" s="390"/>
    </row>
    <row r="41" spans="1:7" x14ac:dyDescent="0.2">
      <c r="A41" s="387" t="s">
        <v>114</v>
      </c>
      <c r="B41" s="388"/>
      <c r="C41" s="389"/>
      <c r="D41" s="389"/>
      <c r="E41" s="389"/>
      <c r="F41" s="389"/>
      <c r="G41" s="390"/>
    </row>
    <row r="42" spans="1:7" x14ac:dyDescent="0.2">
      <c r="A42" s="387" t="s">
        <v>115</v>
      </c>
      <c r="B42" s="388"/>
      <c r="C42" s="389"/>
      <c r="D42" s="389"/>
      <c r="E42" s="389"/>
      <c r="F42" s="389"/>
      <c r="G42" s="390"/>
    </row>
    <row r="43" spans="1:7" x14ac:dyDescent="0.2">
      <c r="A43" s="387"/>
      <c r="B43" s="388"/>
      <c r="C43" s="389"/>
      <c r="D43" s="389"/>
      <c r="E43" s="389"/>
      <c r="F43" s="389"/>
      <c r="G43" s="390"/>
    </row>
    <row r="44" spans="1:7" x14ac:dyDescent="0.2">
      <c r="A44" s="396" t="s">
        <v>45</v>
      </c>
      <c r="B44" s="388"/>
      <c r="C44" s="389"/>
      <c r="D44" s="389"/>
      <c r="E44" s="389"/>
      <c r="F44" s="389"/>
      <c r="G44" s="390"/>
    </row>
    <row r="45" spans="1:7" x14ac:dyDescent="0.2">
      <c r="A45" s="387" t="s">
        <v>116</v>
      </c>
      <c r="B45" s="388"/>
      <c r="C45" s="389"/>
      <c r="D45" s="389"/>
      <c r="E45" s="389"/>
      <c r="F45" s="389"/>
      <c r="G45" s="390"/>
    </row>
    <row r="46" spans="1:7" x14ac:dyDescent="0.2">
      <c r="A46" s="387" t="s">
        <v>117</v>
      </c>
      <c r="B46" s="388"/>
      <c r="C46" s="389"/>
      <c r="D46" s="389"/>
      <c r="E46" s="389"/>
      <c r="F46" s="389"/>
      <c r="G46" s="390"/>
    </row>
    <row r="47" spans="1:7" x14ac:dyDescent="0.2">
      <c r="A47" s="387" t="s">
        <v>118</v>
      </c>
      <c r="B47" s="388"/>
      <c r="C47" s="389"/>
      <c r="D47" s="389"/>
      <c r="E47" s="389"/>
      <c r="F47" s="389"/>
      <c r="G47" s="390"/>
    </row>
    <row r="48" spans="1:7" x14ac:dyDescent="0.2">
      <c r="A48" s="387" t="s">
        <v>85</v>
      </c>
      <c r="B48" s="388"/>
      <c r="C48" s="389"/>
      <c r="D48" s="389"/>
      <c r="E48" s="389"/>
      <c r="F48" s="389"/>
      <c r="G48" s="390"/>
    </row>
    <row r="49" spans="1:7" x14ac:dyDescent="0.2">
      <c r="A49" s="387"/>
      <c r="B49" s="388" t="s">
        <v>86</v>
      </c>
      <c r="C49" s="389"/>
      <c r="D49" s="389"/>
      <c r="E49" s="389"/>
      <c r="F49" s="389"/>
      <c r="G49" s="390"/>
    </row>
    <row r="50" spans="1:7" x14ac:dyDescent="0.2">
      <c r="A50" s="387"/>
      <c r="B50" s="388" t="s">
        <v>119</v>
      </c>
      <c r="C50" s="389"/>
      <c r="D50" s="389"/>
      <c r="E50" s="389"/>
      <c r="F50" s="389"/>
      <c r="G50" s="390"/>
    </row>
    <row r="51" spans="1:7" x14ac:dyDescent="0.2">
      <c r="A51" s="387"/>
      <c r="B51" s="388" t="s">
        <v>88</v>
      </c>
      <c r="C51" s="389"/>
      <c r="D51" s="389"/>
      <c r="E51" s="389"/>
      <c r="F51" s="389"/>
      <c r="G51" s="390"/>
    </row>
    <row r="52" spans="1:7" x14ac:dyDescent="0.2">
      <c r="A52" s="387" t="s">
        <v>89</v>
      </c>
      <c r="B52" s="388"/>
      <c r="C52" s="389"/>
      <c r="D52" s="389"/>
      <c r="E52" s="389"/>
      <c r="F52" s="389"/>
      <c r="G52" s="390"/>
    </row>
    <row r="53" spans="1:7" x14ac:dyDescent="0.2">
      <c r="A53" s="387"/>
      <c r="B53" s="388" t="s">
        <v>120</v>
      </c>
      <c r="C53" s="389"/>
      <c r="D53" s="389"/>
      <c r="E53" s="389"/>
      <c r="F53" s="389"/>
      <c r="G53" s="390"/>
    </row>
    <row r="54" spans="1:7" x14ac:dyDescent="0.2">
      <c r="A54" s="387"/>
      <c r="B54" s="388" t="s">
        <v>121</v>
      </c>
      <c r="C54" s="389"/>
      <c r="D54" s="389"/>
      <c r="E54" s="389"/>
      <c r="F54" s="389"/>
      <c r="G54" s="390"/>
    </row>
    <row r="55" spans="1:7" x14ac:dyDescent="0.2">
      <c r="A55" s="387"/>
      <c r="B55" s="388" t="s">
        <v>122</v>
      </c>
      <c r="C55" s="389"/>
      <c r="D55" s="389"/>
      <c r="E55" s="389"/>
      <c r="F55" s="389"/>
      <c r="G55" s="390"/>
    </row>
    <row r="56" spans="1:7" x14ac:dyDescent="0.2">
      <c r="A56" s="387" t="s">
        <v>90</v>
      </c>
      <c r="B56" s="388" t="s">
        <v>92</v>
      </c>
      <c r="C56" s="389"/>
      <c r="D56" s="389"/>
      <c r="E56" s="389"/>
      <c r="F56" s="389"/>
      <c r="G56" s="390"/>
    </row>
    <row r="57" spans="1:7" x14ac:dyDescent="0.2">
      <c r="A57" s="387"/>
      <c r="B57" s="388" t="s">
        <v>93</v>
      </c>
      <c r="C57" s="389"/>
      <c r="D57" s="389"/>
      <c r="E57" s="389"/>
      <c r="F57" s="389"/>
      <c r="G57" s="390"/>
    </row>
    <row r="58" spans="1:7" x14ac:dyDescent="0.2">
      <c r="A58" s="387" t="s">
        <v>123</v>
      </c>
      <c r="B58" s="388"/>
      <c r="C58" s="389"/>
      <c r="D58" s="389"/>
      <c r="E58" s="389"/>
      <c r="F58" s="389"/>
      <c r="G58" s="390"/>
    </row>
    <row r="59" spans="1:7" x14ac:dyDescent="0.2">
      <c r="A59" s="387"/>
      <c r="B59" s="388"/>
      <c r="C59" s="389"/>
      <c r="D59" s="389"/>
      <c r="E59" s="389"/>
      <c r="F59" s="389"/>
      <c r="G59" s="390"/>
    </row>
    <row r="60" spans="1:7" x14ac:dyDescent="0.2">
      <c r="A60" s="396" t="s">
        <v>53</v>
      </c>
      <c r="B60" s="388"/>
      <c r="C60" s="389"/>
      <c r="D60" s="389"/>
      <c r="E60" s="389"/>
      <c r="F60" s="389"/>
      <c r="G60" s="390"/>
    </row>
    <row r="61" spans="1:7" x14ac:dyDescent="0.2">
      <c r="A61" s="387" t="s">
        <v>124</v>
      </c>
      <c r="B61" s="388"/>
      <c r="C61" s="389"/>
      <c r="D61" s="389"/>
      <c r="E61" s="389"/>
      <c r="F61" s="389"/>
      <c r="G61" s="390"/>
    </row>
    <row r="62" spans="1:7" x14ac:dyDescent="0.2">
      <c r="A62" s="387" t="s">
        <v>125</v>
      </c>
      <c r="B62" s="388"/>
      <c r="C62" s="389"/>
      <c r="D62" s="389"/>
      <c r="E62" s="389"/>
      <c r="F62" s="389"/>
      <c r="G62" s="390"/>
    </row>
    <row r="63" spans="1:7" ht="13.5" thickBot="1" x14ac:dyDescent="0.25">
      <c r="A63" s="391" t="s">
        <v>126</v>
      </c>
      <c r="B63" s="392"/>
      <c r="C63" s="393"/>
      <c r="D63" s="393"/>
      <c r="E63" s="393"/>
      <c r="F63" s="393"/>
      <c r="G63" s="394"/>
    </row>
    <row r="64" spans="1:7" ht="13.5" thickTop="1" x14ac:dyDescent="0.2"/>
  </sheetData>
  <printOptions gridLinesSet="0"/>
  <pageMargins left="0.75" right="0.75" top="1" bottom="1" header="0.5" footer="0.5"/>
  <pageSetup orientation="portrait" horizontalDpi="4294967292" verticalDpi="4294967292" copies="0"/>
  <headerFooter alignWithMargins="0">
    <oddHeader>&amp;F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showGridLines="0" workbookViewId="0"/>
  </sheetViews>
  <sheetFormatPr defaultColWidth="10.6640625" defaultRowHeight="12.75" x14ac:dyDescent="0.2"/>
  <cols>
    <col min="1" max="1" width="16.6640625" style="200" customWidth="1"/>
    <col min="2" max="3" width="10.6640625" style="200"/>
    <col min="4" max="4" width="11.1640625" style="200" customWidth="1"/>
    <col min="5" max="5" width="10.6640625" style="200"/>
    <col min="6" max="6" width="10.33203125" style="200" customWidth="1"/>
    <col min="7" max="16384" width="10.6640625" style="200"/>
  </cols>
  <sheetData>
    <row r="1" spans="1:8" ht="13.5" thickBot="1" x14ac:dyDescent="0.25">
      <c r="A1" s="199" t="s">
        <v>127</v>
      </c>
    </row>
    <row r="2" spans="1:8" ht="13.5" thickTop="1" x14ac:dyDescent="0.2">
      <c r="A2" s="201" t="s">
        <v>128</v>
      </c>
      <c r="B2" s="202"/>
      <c r="C2" s="202"/>
      <c r="D2" s="202"/>
      <c r="E2" s="202"/>
      <c r="F2" s="202"/>
      <c r="G2" s="203"/>
    </row>
    <row r="3" spans="1:8" x14ac:dyDescent="0.2">
      <c r="A3" s="204" t="s">
        <v>129</v>
      </c>
      <c r="B3" s="205"/>
      <c r="C3" s="205"/>
      <c r="D3" s="205"/>
      <c r="E3" s="205"/>
      <c r="F3" s="205"/>
      <c r="G3" s="206"/>
    </row>
    <row r="4" spans="1:8" ht="13.5" thickBot="1" x14ac:dyDescent="0.25">
      <c r="A4" s="207" t="s">
        <v>130</v>
      </c>
      <c r="B4" s="208"/>
      <c r="C4" s="208"/>
      <c r="D4" s="208"/>
      <c r="E4" s="208"/>
      <c r="F4" s="208"/>
      <c r="G4" s="209"/>
    </row>
    <row r="5" spans="1:8" ht="4.5" customHeight="1" thickTop="1" thickBot="1" x14ac:dyDescent="0.25"/>
    <row r="6" spans="1:8" ht="13.5" thickTop="1" x14ac:dyDescent="0.2">
      <c r="A6" s="210" t="s">
        <v>131</v>
      </c>
      <c r="B6" s="211"/>
      <c r="C6" s="212"/>
      <c r="D6" s="211"/>
      <c r="E6" s="211"/>
      <c r="F6" s="213"/>
      <c r="G6" s="214"/>
    </row>
    <row r="7" spans="1:8" ht="52.5" customHeight="1" x14ac:dyDescent="0.2">
      <c r="A7" s="215"/>
      <c r="B7" s="216" t="s">
        <v>132</v>
      </c>
      <c r="C7" s="217" t="s">
        <v>133</v>
      </c>
      <c r="D7" s="218" t="s">
        <v>134</v>
      </c>
      <c r="E7" s="218" t="s">
        <v>135</v>
      </c>
      <c r="F7" s="219" t="s">
        <v>136</v>
      </c>
      <c r="G7" s="220"/>
      <c r="H7" s="214"/>
    </row>
    <row r="8" spans="1:8" x14ac:dyDescent="0.2">
      <c r="A8" s="221" t="s">
        <v>137</v>
      </c>
      <c r="B8" s="222">
        <v>1</v>
      </c>
      <c r="C8" s="222">
        <v>2.2999999999999998</v>
      </c>
      <c r="D8" s="222">
        <v>2000</v>
      </c>
      <c r="E8" s="222">
        <v>3.5</v>
      </c>
      <c r="F8" s="222">
        <v>1</v>
      </c>
      <c r="G8" s="220"/>
      <c r="H8" s="214"/>
    </row>
    <row r="9" spans="1:8" x14ac:dyDescent="0.2">
      <c r="A9" s="221" t="s">
        <v>138</v>
      </c>
      <c r="B9" s="222">
        <v>0.7</v>
      </c>
      <c r="C9" s="222">
        <v>1.6</v>
      </c>
      <c r="D9" s="222">
        <v>2500</v>
      </c>
      <c r="E9" s="222">
        <v>4</v>
      </c>
      <c r="F9" s="222">
        <v>1</v>
      </c>
      <c r="G9" s="220"/>
      <c r="H9" s="214"/>
    </row>
    <row r="10" spans="1:8" x14ac:dyDescent="0.2">
      <c r="A10" s="221" t="s">
        <v>139</v>
      </c>
      <c r="B10" s="222">
        <v>1.5</v>
      </c>
      <c r="C10" s="222">
        <v>1.2</v>
      </c>
      <c r="D10" s="222">
        <v>1300</v>
      </c>
      <c r="E10" s="222">
        <v>4</v>
      </c>
      <c r="F10" s="222">
        <v>1</v>
      </c>
      <c r="G10" s="220"/>
      <c r="H10" s="214"/>
    </row>
    <row r="11" spans="1:8" ht="13.5" thickBot="1" x14ac:dyDescent="0.25">
      <c r="A11" s="223" t="s">
        <v>140</v>
      </c>
      <c r="B11" s="224">
        <v>0.7</v>
      </c>
      <c r="C11" s="224">
        <v>4.0999999999999996</v>
      </c>
      <c r="D11" s="224">
        <v>3000</v>
      </c>
      <c r="E11" s="224">
        <v>2</v>
      </c>
      <c r="F11" s="224">
        <v>1</v>
      </c>
      <c r="G11" s="220"/>
      <c r="H11" s="214"/>
    </row>
    <row r="12" spans="1:8" ht="4.5" customHeight="1" thickTop="1" thickBot="1" x14ac:dyDescent="0.25"/>
    <row r="13" spans="1:8" ht="14.25" thickTop="1" thickBot="1" x14ac:dyDescent="0.25">
      <c r="A13" s="210" t="s">
        <v>141</v>
      </c>
      <c r="B13" s="211"/>
      <c r="C13" s="211"/>
      <c r="D13" s="424" t="s">
        <v>142</v>
      </c>
      <c r="E13" s="424"/>
      <c r="F13" s="213"/>
      <c r="G13" s="214"/>
    </row>
    <row r="14" spans="1:8" ht="13.5" thickTop="1" x14ac:dyDescent="0.2">
      <c r="A14" s="221" t="s">
        <v>137</v>
      </c>
      <c r="B14" s="225">
        <v>0</v>
      </c>
      <c r="C14" s="214"/>
      <c r="D14" s="423">
        <f>D8*F8</f>
        <v>2000</v>
      </c>
      <c r="E14" s="222"/>
      <c r="F14" s="227"/>
      <c r="G14" s="214"/>
      <c r="H14" s="228"/>
    </row>
    <row r="15" spans="1:8" x14ac:dyDescent="0.2">
      <c r="A15" s="221" t="s">
        <v>138</v>
      </c>
      <c r="B15" s="229">
        <v>0</v>
      </c>
      <c r="C15" s="214"/>
      <c r="D15" s="423">
        <f>D9*F9</f>
        <v>2500</v>
      </c>
      <c r="E15" s="222"/>
      <c r="F15" s="227"/>
      <c r="G15" s="214"/>
    </row>
    <row r="16" spans="1:8" x14ac:dyDescent="0.2">
      <c r="A16" s="221" t="s">
        <v>139</v>
      </c>
      <c r="B16" s="229">
        <v>0</v>
      </c>
      <c r="C16" s="214"/>
      <c r="D16" s="423">
        <f>D10*F10</f>
        <v>1300</v>
      </c>
      <c r="E16" s="222"/>
      <c r="F16" s="227"/>
      <c r="G16" s="214"/>
    </row>
    <row r="17" spans="1:7" ht="13.5" thickBot="1" x14ac:dyDescent="0.25">
      <c r="A17" s="221" t="s">
        <v>140</v>
      </c>
      <c r="B17" s="230">
        <v>0</v>
      </c>
      <c r="C17" s="214"/>
      <c r="D17" s="423">
        <f>D11*F11</f>
        <v>3000</v>
      </c>
      <c r="E17" s="222"/>
      <c r="F17" s="227"/>
      <c r="G17" s="214"/>
    </row>
    <row r="18" spans="1:7" ht="14.25" thickTop="1" thickBot="1" x14ac:dyDescent="0.25">
      <c r="A18" s="231" t="s">
        <v>143</v>
      </c>
      <c r="B18" s="222">
        <f>SUM(B14:B17)</f>
        <v>0</v>
      </c>
      <c r="C18" s="214"/>
      <c r="D18" s="214"/>
      <c r="E18" s="222"/>
      <c r="F18" s="227"/>
      <c r="G18" s="214"/>
    </row>
    <row r="19" spans="1:7" ht="14.25" thickTop="1" thickBot="1" x14ac:dyDescent="0.25">
      <c r="A19" s="232" t="s">
        <v>144</v>
      </c>
      <c r="B19" s="233">
        <v>6000</v>
      </c>
      <c r="C19" s="234"/>
      <c r="D19" s="234"/>
      <c r="E19" s="234"/>
      <c r="F19" s="235"/>
      <c r="G19" s="214"/>
    </row>
    <row r="20" spans="1:7" ht="4.5" customHeight="1" thickTop="1" thickBot="1" x14ac:dyDescent="0.25">
      <c r="A20" s="236"/>
    </row>
    <row r="21" spans="1:7" ht="14.25" thickTop="1" thickBot="1" x14ac:dyDescent="0.25">
      <c r="A21" s="210" t="s">
        <v>145</v>
      </c>
      <c r="B21" s="211"/>
      <c r="C21" s="211"/>
      <c r="D21" s="211"/>
      <c r="E21" s="211"/>
      <c r="F21" s="213"/>
      <c r="G21" s="214"/>
    </row>
    <row r="22" spans="1:7" ht="25.5" customHeight="1" thickTop="1" x14ac:dyDescent="0.2">
      <c r="A22" s="237" t="s">
        <v>146</v>
      </c>
      <c r="B22" s="238">
        <f>SUMPRODUCT(B8:B11,B14:B17)</f>
        <v>0</v>
      </c>
      <c r="C22" s="214"/>
      <c r="D22" s="214"/>
      <c r="E22" s="214"/>
      <c r="F22" s="227"/>
      <c r="G22" s="214"/>
    </row>
    <row r="23" spans="1:7" ht="25.5" customHeight="1" thickBot="1" x14ac:dyDescent="0.25">
      <c r="A23" s="237" t="s">
        <v>147</v>
      </c>
      <c r="B23" s="239">
        <f>B24*SUM(B14:B17)</f>
        <v>0</v>
      </c>
      <c r="C23" s="214"/>
      <c r="D23" s="214"/>
      <c r="E23" s="214"/>
      <c r="F23" s="227"/>
      <c r="G23" s="214"/>
    </row>
    <row r="24" spans="1:7" ht="25.5" customHeight="1" thickTop="1" thickBot="1" x14ac:dyDescent="0.25">
      <c r="A24" s="240" t="s">
        <v>148</v>
      </c>
      <c r="B24" s="224">
        <v>0.9</v>
      </c>
      <c r="C24" s="234"/>
      <c r="D24" s="234"/>
      <c r="E24" s="234"/>
      <c r="F24" s="235"/>
      <c r="G24" s="214"/>
    </row>
    <row r="25" spans="1:7" ht="4.5" customHeight="1" thickTop="1" thickBot="1" x14ac:dyDescent="0.25"/>
    <row r="26" spans="1:7" ht="14.25" thickTop="1" thickBot="1" x14ac:dyDescent="0.25">
      <c r="A26" s="210" t="s">
        <v>149</v>
      </c>
      <c r="B26" s="211"/>
      <c r="C26" s="211"/>
      <c r="D26" s="211"/>
      <c r="E26" s="211"/>
      <c r="F26" s="213"/>
      <c r="G26" s="214"/>
    </row>
    <row r="27" spans="1:7" ht="25.5" customHeight="1" thickTop="1" x14ac:dyDescent="0.2">
      <c r="A27" s="237" t="s">
        <v>150</v>
      </c>
      <c r="B27" s="238">
        <f>SUMPRODUCT(C8:C11,B14:B17)</f>
        <v>0</v>
      </c>
      <c r="C27" s="214"/>
      <c r="D27" s="214"/>
      <c r="E27" s="214"/>
      <c r="F27" s="227"/>
    </row>
    <row r="28" spans="1:7" ht="25.5" customHeight="1" thickBot="1" x14ac:dyDescent="0.25">
      <c r="A28" s="237" t="s">
        <v>147</v>
      </c>
      <c r="B28" s="239">
        <f>B29*SUM(B14:B17)</f>
        <v>0</v>
      </c>
      <c r="C28" s="214"/>
      <c r="D28" s="214"/>
      <c r="E28" s="214"/>
      <c r="F28" s="227"/>
    </row>
    <row r="29" spans="1:7" ht="25.5" customHeight="1" thickTop="1" thickBot="1" x14ac:dyDescent="0.25">
      <c r="A29" s="240" t="s">
        <v>151</v>
      </c>
      <c r="B29" s="224">
        <v>2.2999999999999998</v>
      </c>
      <c r="C29" s="234"/>
      <c r="D29" s="234"/>
      <c r="E29" s="234"/>
      <c r="F29" s="235"/>
    </row>
    <row r="30" spans="1:7" ht="5.25" customHeight="1" thickTop="1" thickBot="1" x14ac:dyDescent="0.25"/>
    <row r="31" spans="1:7" ht="14.25" thickTop="1" thickBot="1" x14ac:dyDescent="0.25">
      <c r="A31" s="241" t="s">
        <v>152</v>
      </c>
      <c r="B31" s="242">
        <f>SUMPRODUCT(E8:E11,F8:F11)</f>
        <v>13.5</v>
      </c>
      <c r="C31" s="226" t="s">
        <v>153</v>
      </c>
    </row>
    <row r="32" spans="1:7" ht="13.5" thickTop="1" x14ac:dyDescent="0.2"/>
    <row r="33" spans="1:7" ht="13.5" thickBot="1" x14ac:dyDescent="0.25"/>
    <row r="34" spans="1:7" ht="13.5" thickTop="1" x14ac:dyDescent="0.2">
      <c r="A34" s="395" t="s">
        <v>78</v>
      </c>
      <c r="B34" s="384"/>
      <c r="C34" s="385"/>
      <c r="D34" s="385"/>
      <c r="E34" s="385"/>
      <c r="F34" s="385"/>
      <c r="G34" s="386"/>
    </row>
    <row r="35" spans="1:7" x14ac:dyDescent="0.2">
      <c r="A35" s="387" t="s">
        <v>154</v>
      </c>
      <c r="B35" s="388"/>
      <c r="C35" s="389"/>
      <c r="D35" s="389"/>
      <c r="E35" s="389"/>
      <c r="F35" s="389"/>
      <c r="G35" s="390"/>
    </row>
    <row r="36" spans="1:7" x14ac:dyDescent="0.2">
      <c r="A36" s="387" t="s">
        <v>155</v>
      </c>
      <c r="B36" s="388"/>
      <c r="C36" s="389"/>
      <c r="D36" s="389"/>
      <c r="E36" s="389"/>
      <c r="F36" s="389"/>
      <c r="G36" s="390"/>
    </row>
    <row r="37" spans="1:7" x14ac:dyDescent="0.2">
      <c r="A37" s="387" t="s">
        <v>156</v>
      </c>
      <c r="B37" s="388"/>
      <c r="C37" s="389"/>
      <c r="D37" s="389"/>
      <c r="E37" s="389"/>
      <c r="F37" s="389"/>
      <c r="G37" s="390"/>
    </row>
    <row r="38" spans="1:7" x14ac:dyDescent="0.2">
      <c r="A38" s="387" t="s">
        <v>157</v>
      </c>
      <c r="B38" s="388"/>
      <c r="C38" s="389"/>
      <c r="D38" s="389"/>
      <c r="E38" s="389"/>
      <c r="F38" s="389"/>
      <c r="G38" s="390"/>
    </row>
    <row r="39" spans="1:7" x14ac:dyDescent="0.2">
      <c r="A39" s="387" t="s">
        <v>158</v>
      </c>
      <c r="B39" s="388"/>
      <c r="C39" s="389"/>
      <c r="D39" s="389"/>
      <c r="E39" s="389"/>
      <c r="F39" s="389"/>
      <c r="G39" s="390"/>
    </row>
    <row r="40" spans="1:7" x14ac:dyDescent="0.2">
      <c r="A40" s="387" t="s">
        <v>159</v>
      </c>
      <c r="B40" s="388"/>
      <c r="C40" s="389"/>
      <c r="D40" s="389"/>
      <c r="E40" s="389"/>
      <c r="F40" s="389"/>
      <c r="G40" s="390"/>
    </row>
    <row r="41" spans="1:7" x14ac:dyDescent="0.2">
      <c r="A41" s="387"/>
      <c r="B41" s="388"/>
      <c r="C41" s="389"/>
      <c r="D41" s="389"/>
      <c r="E41" s="389"/>
      <c r="F41" s="389"/>
      <c r="G41" s="390"/>
    </row>
    <row r="42" spans="1:7" x14ac:dyDescent="0.2">
      <c r="A42" s="396" t="s">
        <v>45</v>
      </c>
      <c r="B42" s="388"/>
      <c r="C42" s="389"/>
      <c r="D42" s="389"/>
      <c r="E42" s="389"/>
      <c r="F42" s="389"/>
      <c r="G42" s="390"/>
    </row>
    <row r="43" spans="1:7" x14ac:dyDescent="0.2">
      <c r="A43" s="387" t="s">
        <v>160</v>
      </c>
      <c r="B43" s="388"/>
      <c r="C43" s="389"/>
      <c r="D43" s="389"/>
      <c r="E43" s="389"/>
      <c r="F43" s="389"/>
      <c r="G43" s="390"/>
    </row>
    <row r="44" spans="1:7" x14ac:dyDescent="0.2">
      <c r="A44" s="387" t="s">
        <v>161</v>
      </c>
      <c r="B44" s="388"/>
      <c r="C44" s="389"/>
      <c r="D44" s="389"/>
      <c r="E44" s="389"/>
      <c r="F44" s="389"/>
      <c r="G44" s="390"/>
    </row>
    <row r="45" spans="1:7" x14ac:dyDescent="0.2">
      <c r="A45" s="387" t="s">
        <v>162</v>
      </c>
      <c r="B45" s="388"/>
      <c r="C45" s="389"/>
      <c r="D45" s="389"/>
      <c r="E45" s="389"/>
      <c r="F45" s="389"/>
      <c r="G45" s="390"/>
    </row>
    <row r="46" spans="1:7" x14ac:dyDescent="0.2">
      <c r="A46" s="387" t="s">
        <v>85</v>
      </c>
      <c r="B46" s="388"/>
      <c r="C46" s="389"/>
      <c r="D46" s="389"/>
      <c r="E46" s="389"/>
      <c r="F46" s="389"/>
      <c r="G46" s="390"/>
    </row>
    <row r="47" spans="1:7" x14ac:dyDescent="0.2">
      <c r="A47" s="387"/>
      <c r="B47" s="388" t="s">
        <v>163</v>
      </c>
      <c r="C47" s="389"/>
      <c r="D47" s="389"/>
      <c r="E47" s="389"/>
      <c r="F47" s="389"/>
      <c r="G47" s="390"/>
    </row>
    <row r="48" spans="1:7" x14ac:dyDescent="0.2">
      <c r="A48" s="387"/>
      <c r="B48" s="388" t="s">
        <v>164</v>
      </c>
      <c r="C48" s="389"/>
      <c r="D48" s="389"/>
      <c r="E48" s="389"/>
      <c r="F48" s="389"/>
      <c r="G48" s="390"/>
    </row>
    <row r="49" spans="1:7" x14ac:dyDescent="0.2">
      <c r="A49" s="426" t="s">
        <v>165</v>
      </c>
      <c r="B49" s="388"/>
      <c r="C49" s="389"/>
      <c r="D49" s="389"/>
      <c r="E49" s="389"/>
      <c r="F49" s="389"/>
      <c r="G49" s="390"/>
    </row>
    <row r="50" spans="1:7" x14ac:dyDescent="0.2">
      <c r="A50" s="387" t="s">
        <v>166</v>
      </c>
      <c r="B50" s="388"/>
      <c r="C50" s="389"/>
      <c r="D50" s="389"/>
      <c r="E50" s="389"/>
      <c r="F50" s="389"/>
      <c r="G50" s="390"/>
    </row>
    <row r="51" spans="1:7" x14ac:dyDescent="0.2">
      <c r="A51" s="387"/>
      <c r="B51" s="388" t="s">
        <v>167</v>
      </c>
      <c r="C51" s="389"/>
      <c r="D51" s="389"/>
      <c r="E51" s="389"/>
      <c r="F51" s="389"/>
      <c r="G51" s="390"/>
    </row>
    <row r="52" spans="1:7" x14ac:dyDescent="0.2">
      <c r="A52" s="387"/>
      <c r="B52" s="388" t="s">
        <v>168</v>
      </c>
      <c r="C52" s="389"/>
      <c r="D52" s="389"/>
      <c r="E52" s="389"/>
      <c r="F52" s="389"/>
      <c r="G52" s="390"/>
    </row>
    <row r="53" spans="1:7" x14ac:dyDescent="0.2">
      <c r="A53" s="387" t="s">
        <v>169</v>
      </c>
      <c r="B53" s="388"/>
      <c r="C53" s="389"/>
      <c r="D53" s="389"/>
      <c r="E53" s="389"/>
      <c r="F53" s="389"/>
      <c r="G53" s="390"/>
    </row>
    <row r="54" spans="1:7" x14ac:dyDescent="0.2">
      <c r="A54" s="387" t="s">
        <v>170</v>
      </c>
      <c r="B54" s="388"/>
      <c r="C54" s="389"/>
      <c r="D54" s="389"/>
      <c r="E54" s="389"/>
      <c r="F54" s="389"/>
      <c r="G54" s="390"/>
    </row>
    <row r="55" spans="1:7" x14ac:dyDescent="0.2">
      <c r="A55" s="387"/>
      <c r="B55" s="388" t="s">
        <v>171</v>
      </c>
      <c r="C55" s="389"/>
      <c r="D55" s="389"/>
      <c r="E55" s="389"/>
      <c r="F55" s="389"/>
      <c r="G55" s="390"/>
    </row>
    <row r="56" spans="1:7" x14ac:dyDescent="0.2">
      <c r="A56" s="387"/>
      <c r="B56" s="388" t="s">
        <v>172</v>
      </c>
      <c r="C56" s="389"/>
      <c r="D56" s="389"/>
      <c r="E56" s="389"/>
      <c r="F56" s="389"/>
      <c r="G56" s="390"/>
    </row>
    <row r="57" spans="1:7" x14ac:dyDescent="0.2">
      <c r="A57" s="387" t="s">
        <v>173</v>
      </c>
      <c r="B57" s="388"/>
      <c r="C57" s="389"/>
      <c r="D57" s="389"/>
      <c r="E57" s="389"/>
      <c r="F57" s="389"/>
      <c r="G57" s="390"/>
    </row>
    <row r="58" spans="1:7" x14ac:dyDescent="0.2">
      <c r="A58" s="387" t="s">
        <v>174</v>
      </c>
      <c r="B58" s="388"/>
      <c r="C58" s="389"/>
      <c r="D58" s="389"/>
      <c r="E58" s="389"/>
      <c r="F58" s="389"/>
      <c r="G58" s="390"/>
    </row>
    <row r="59" spans="1:7" x14ac:dyDescent="0.2">
      <c r="A59" s="387" t="s">
        <v>175</v>
      </c>
      <c r="B59" s="388"/>
      <c r="C59" s="389"/>
      <c r="D59" s="389"/>
      <c r="E59" s="389"/>
      <c r="F59" s="389"/>
      <c r="G59" s="390"/>
    </row>
    <row r="60" spans="1:7" x14ac:dyDescent="0.2">
      <c r="A60" s="387" t="s">
        <v>176</v>
      </c>
      <c r="B60" s="388"/>
      <c r="C60" s="389"/>
      <c r="D60" s="389"/>
      <c r="E60" s="389"/>
      <c r="F60" s="389"/>
      <c r="G60" s="390"/>
    </row>
    <row r="61" spans="1:7" x14ac:dyDescent="0.2">
      <c r="A61" s="387"/>
      <c r="B61" s="388"/>
      <c r="C61" s="389"/>
      <c r="D61" s="389"/>
      <c r="E61" s="389"/>
      <c r="F61" s="389"/>
      <c r="G61" s="390"/>
    </row>
    <row r="62" spans="1:7" x14ac:dyDescent="0.2">
      <c r="A62" s="396" t="s">
        <v>53</v>
      </c>
      <c r="B62" s="388"/>
      <c r="C62" s="389"/>
      <c r="D62" s="389"/>
      <c r="E62" s="389"/>
      <c r="F62" s="389"/>
      <c r="G62" s="390"/>
    </row>
    <row r="63" spans="1:7" x14ac:dyDescent="0.2">
      <c r="A63" s="387" t="s">
        <v>177</v>
      </c>
      <c r="B63" s="388"/>
      <c r="C63" s="389"/>
      <c r="D63" s="389"/>
      <c r="E63" s="389"/>
      <c r="F63" s="389"/>
      <c r="G63" s="390"/>
    </row>
    <row r="64" spans="1:7" x14ac:dyDescent="0.2">
      <c r="A64" s="387" t="s">
        <v>178</v>
      </c>
      <c r="B64" s="388"/>
      <c r="C64" s="389"/>
      <c r="D64" s="389"/>
      <c r="E64" s="389"/>
      <c r="F64" s="389"/>
      <c r="G64" s="390"/>
    </row>
    <row r="65" spans="1:7" x14ac:dyDescent="0.2">
      <c r="A65" s="387" t="s">
        <v>179</v>
      </c>
      <c r="B65" s="388"/>
      <c r="C65" s="389"/>
      <c r="D65" s="389"/>
      <c r="E65" s="389"/>
      <c r="F65" s="389"/>
      <c r="G65" s="390"/>
    </row>
    <row r="66" spans="1:7" ht="13.5" thickBot="1" x14ac:dyDescent="0.25">
      <c r="A66" s="391" t="s">
        <v>180</v>
      </c>
      <c r="B66" s="392"/>
      <c r="C66" s="393"/>
      <c r="D66" s="393"/>
      <c r="E66" s="393"/>
      <c r="F66" s="393"/>
      <c r="G66" s="394"/>
    </row>
    <row r="67" spans="1:7" ht="13.5" thickTop="1" x14ac:dyDescent="0.2"/>
  </sheetData>
  <printOptions gridLinesSet="0"/>
  <pageMargins left="0.75" right="0.75" top="1" bottom="1" header="0.5" footer="0.5"/>
  <pageSetup orientation="portrait" horizontalDpi="4294967292" verticalDpi="4294967292"/>
  <headerFooter alignWithMargins="0">
    <oddHeader>&amp;F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showGridLines="0" workbookViewId="0"/>
  </sheetViews>
  <sheetFormatPr defaultColWidth="10.6640625" defaultRowHeight="12.75" x14ac:dyDescent="0.2"/>
  <cols>
    <col min="1" max="1" width="18" style="132" customWidth="1"/>
    <col min="2" max="16384" width="10.6640625" style="132"/>
  </cols>
  <sheetData>
    <row r="1" spans="1:7" ht="13.5" thickBot="1" x14ac:dyDescent="0.25">
      <c r="A1" s="131" t="s">
        <v>181</v>
      </c>
    </row>
    <row r="2" spans="1:7" ht="13.5" thickTop="1" x14ac:dyDescent="0.2">
      <c r="A2" s="133" t="s">
        <v>128</v>
      </c>
      <c r="B2" s="134"/>
      <c r="C2" s="134"/>
      <c r="D2" s="134"/>
      <c r="E2" s="134"/>
      <c r="F2" s="134"/>
      <c r="G2" s="135"/>
    </row>
    <row r="3" spans="1:7" x14ac:dyDescent="0.2">
      <c r="A3" s="425" t="s">
        <v>129</v>
      </c>
      <c r="B3" s="136"/>
      <c r="C3" s="136"/>
      <c r="D3" s="136"/>
      <c r="E3" s="136"/>
      <c r="F3" s="136"/>
      <c r="G3" s="137"/>
    </row>
    <row r="4" spans="1:7" x14ac:dyDescent="0.2">
      <c r="A4" s="204" t="s">
        <v>182</v>
      </c>
      <c r="B4" s="136"/>
      <c r="C4" s="136"/>
      <c r="D4" s="136"/>
      <c r="E4" s="136"/>
      <c r="F4" s="136"/>
      <c r="G4" s="137"/>
    </row>
    <row r="5" spans="1:7" ht="13.5" thickBot="1" x14ac:dyDescent="0.25">
      <c r="A5" s="138" t="s">
        <v>183</v>
      </c>
      <c r="B5" s="139"/>
      <c r="C5" s="139"/>
      <c r="D5" s="139"/>
      <c r="E5" s="139"/>
      <c r="F5" s="139"/>
      <c r="G5" s="140"/>
    </row>
    <row r="6" spans="1:7" ht="4.5" customHeight="1" thickTop="1" thickBot="1" x14ac:dyDescent="0.25"/>
    <row r="7" spans="1:7" ht="13.5" thickTop="1" x14ac:dyDescent="0.2">
      <c r="A7" s="141" t="s">
        <v>131</v>
      </c>
      <c r="B7" s="142"/>
      <c r="C7" s="143"/>
      <c r="D7" s="142"/>
      <c r="E7" s="144"/>
      <c r="F7" s="145"/>
    </row>
    <row r="8" spans="1:7" ht="52.5" customHeight="1" x14ac:dyDescent="0.2">
      <c r="A8" s="146"/>
      <c r="B8" s="147" t="s">
        <v>132</v>
      </c>
      <c r="C8" s="148" t="s">
        <v>133</v>
      </c>
      <c r="D8" s="149" t="s">
        <v>134</v>
      </c>
      <c r="E8" s="149" t="s">
        <v>135</v>
      </c>
      <c r="F8" s="150"/>
    </row>
    <row r="9" spans="1:7" x14ac:dyDescent="0.2">
      <c r="A9" s="151" t="s">
        <v>137</v>
      </c>
      <c r="B9" s="152">
        <v>1</v>
      </c>
      <c r="C9" s="152">
        <v>2.2999999999999998</v>
      </c>
      <c r="D9" s="152">
        <v>2000</v>
      </c>
      <c r="E9" s="152">
        <v>3.5</v>
      </c>
      <c r="F9" s="150"/>
    </row>
    <row r="10" spans="1:7" x14ac:dyDescent="0.2">
      <c r="A10" s="151" t="s">
        <v>138</v>
      </c>
      <c r="B10" s="152">
        <v>0.7</v>
      </c>
      <c r="C10" s="152">
        <v>1.6</v>
      </c>
      <c r="D10" s="152">
        <v>2500</v>
      </c>
      <c r="E10" s="152">
        <v>4</v>
      </c>
      <c r="F10" s="150"/>
    </row>
    <row r="11" spans="1:7" x14ac:dyDescent="0.2">
      <c r="A11" s="151" t="s">
        <v>139</v>
      </c>
      <c r="B11" s="152">
        <v>1.5</v>
      </c>
      <c r="C11" s="152">
        <v>1.2</v>
      </c>
      <c r="D11" s="152">
        <v>1300</v>
      </c>
      <c r="E11" s="152">
        <v>4</v>
      </c>
      <c r="F11" s="150"/>
    </row>
    <row r="12" spans="1:7" ht="13.5" thickBot="1" x14ac:dyDescent="0.25">
      <c r="A12" s="153" t="s">
        <v>140</v>
      </c>
      <c r="B12" s="154">
        <v>0.7</v>
      </c>
      <c r="C12" s="154">
        <v>4.0999999999999996</v>
      </c>
      <c r="D12" s="154">
        <v>3000</v>
      </c>
      <c r="E12" s="154">
        <v>2</v>
      </c>
      <c r="F12" s="150"/>
    </row>
    <row r="13" spans="1:7" ht="5.25" customHeight="1" thickTop="1" thickBot="1" x14ac:dyDescent="0.25"/>
    <row r="14" spans="1:7" ht="13.5" thickTop="1" x14ac:dyDescent="0.2">
      <c r="A14" s="141" t="s">
        <v>184</v>
      </c>
      <c r="B14" s="142"/>
      <c r="C14" s="142"/>
      <c r="D14" s="142"/>
      <c r="E14" s="142"/>
      <c r="F14" s="144"/>
    </row>
    <row r="15" spans="1:7" ht="13.5" thickBot="1" x14ac:dyDescent="0.25">
      <c r="A15" s="150"/>
      <c r="B15" s="152" t="s">
        <v>185</v>
      </c>
      <c r="C15" s="152" t="s">
        <v>186</v>
      </c>
      <c r="D15" s="152" t="s">
        <v>187</v>
      </c>
      <c r="E15" s="152" t="s">
        <v>188</v>
      </c>
      <c r="F15" s="155" t="s">
        <v>189</v>
      </c>
    </row>
    <row r="16" spans="1:7" ht="13.5" thickTop="1" x14ac:dyDescent="0.2">
      <c r="A16" s="151" t="s">
        <v>137</v>
      </c>
      <c r="B16" s="156">
        <v>0</v>
      </c>
      <c r="C16" s="157">
        <v>0</v>
      </c>
      <c r="D16" s="157">
        <v>0</v>
      </c>
      <c r="E16" s="157">
        <v>0</v>
      </c>
      <c r="F16" s="158">
        <v>0</v>
      </c>
    </row>
    <row r="17" spans="1:6" x14ac:dyDescent="0.2">
      <c r="A17" s="151" t="s">
        <v>138</v>
      </c>
      <c r="B17" s="159">
        <v>0</v>
      </c>
      <c r="C17" s="152">
        <v>0</v>
      </c>
      <c r="D17" s="152">
        <v>0</v>
      </c>
      <c r="E17" s="152">
        <v>0</v>
      </c>
      <c r="F17" s="160">
        <v>0</v>
      </c>
    </row>
    <row r="18" spans="1:6" x14ac:dyDescent="0.2">
      <c r="A18" s="151" t="s">
        <v>139</v>
      </c>
      <c r="B18" s="159">
        <v>0</v>
      </c>
      <c r="C18" s="152">
        <v>0</v>
      </c>
      <c r="D18" s="152">
        <v>0</v>
      </c>
      <c r="E18" s="152">
        <v>0</v>
      </c>
      <c r="F18" s="160">
        <v>0</v>
      </c>
    </row>
    <row r="19" spans="1:6" ht="13.5" thickBot="1" x14ac:dyDescent="0.25">
      <c r="A19" s="151" t="s">
        <v>140</v>
      </c>
      <c r="B19" s="161">
        <v>0</v>
      </c>
      <c r="C19" s="162">
        <v>0</v>
      </c>
      <c r="D19" s="162">
        <v>0</v>
      </c>
      <c r="E19" s="162">
        <v>0</v>
      </c>
      <c r="F19" s="163">
        <v>0</v>
      </c>
    </row>
    <row r="20" spans="1:6" ht="14.25" thickTop="1" thickBot="1" x14ac:dyDescent="0.25">
      <c r="A20" s="164" t="s">
        <v>74</v>
      </c>
      <c r="B20" s="154">
        <f>SUM(B16:B19)</f>
        <v>0</v>
      </c>
      <c r="C20" s="154">
        <f>SUM(C16:C19)</f>
        <v>0</v>
      </c>
      <c r="D20" s="154">
        <f>SUM(D16:D19)</f>
        <v>0</v>
      </c>
      <c r="E20" s="154">
        <f>SUM(E16:E19)</f>
        <v>0</v>
      </c>
      <c r="F20" s="165">
        <f>SUM(F16:F19)</f>
        <v>0</v>
      </c>
    </row>
    <row r="21" spans="1:6" ht="4.5" customHeight="1" thickTop="1" thickBot="1" x14ac:dyDescent="0.25">
      <c r="A21" s="166"/>
    </row>
    <row r="22" spans="1:6" ht="13.5" thickTop="1" x14ac:dyDescent="0.2">
      <c r="A22" s="141" t="s">
        <v>141</v>
      </c>
      <c r="B22" s="142"/>
      <c r="C22" s="142"/>
      <c r="D22" s="142"/>
      <c r="E22" s="142"/>
      <c r="F22" s="144"/>
    </row>
    <row r="23" spans="1:6" ht="13.5" thickBot="1" x14ac:dyDescent="0.25">
      <c r="A23" s="150"/>
      <c r="B23" s="152" t="s">
        <v>185</v>
      </c>
      <c r="C23" s="152" t="s">
        <v>186</v>
      </c>
      <c r="D23" s="152" t="s">
        <v>187</v>
      </c>
      <c r="E23" s="152" t="s">
        <v>188</v>
      </c>
      <c r="F23" s="155" t="s">
        <v>189</v>
      </c>
    </row>
    <row r="24" spans="1:6" ht="13.5" thickTop="1" x14ac:dyDescent="0.2">
      <c r="A24" s="151" t="s">
        <v>137</v>
      </c>
      <c r="B24" s="167">
        <v>0</v>
      </c>
      <c r="C24" s="168">
        <v>0</v>
      </c>
      <c r="D24" s="169">
        <v>0</v>
      </c>
      <c r="E24" s="168">
        <v>0</v>
      </c>
      <c r="F24" s="170">
        <v>0</v>
      </c>
    </row>
    <row r="25" spans="1:6" x14ac:dyDescent="0.2">
      <c r="A25" s="151" t="s">
        <v>138</v>
      </c>
      <c r="B25" s="171">
        <v>0</v>
      </c>
      <c r="C25" s="172">
        <v>0</v>
      </c>
      <c r="D25" s="172">
        <v>0</v>
      </c>
      <c r="E25" s="173">
        <v>0</v>
      </c>
      <c r="F25" s="174">
        <v>0</v>
      </c>
    </row>
    <row r="26" spans="1:6" x14ac:dyDescent="0.2">
      <c r="A26" s="151" t="s">
        <v>139</v>
      </c>
      <c r="B26" s="171">
        <v>0</v>
      </c>
      <c r="C26" s="172">
        <v>0</v>
      </c>
      <c r="D26" s="172">
        <v>0</v>
      </c>
      <c r="E26" s="172">
        <v>0</v>
      </c>
      <c r="F26" s="174">
        <v>0</v>
      </c>
    </row>
    <row r="27" spans="1:6" ht="13.5" thickBot="1" x14ac:dyDescent="0.25">
      <c r="A27" s="151" t="s">
        <v>140</v>
      </c>
      <c r="B27" s="175">
        <v>0</v>
      </c>
      <c r="C27" s="176">
        <v>0</v>
      </c>
      <c r="D27" s="176">
        <v>0</v>
      </c>
      <c r="E27" s="177">
        <v>0</v>
      </c>
      <c r="F27" s="178">
        <v>0</v>
      </c>
    </row>
    <row r="28" spans="1:6" ht="14.25" thickTop="1" thickBot="1" x14ac:dyDescent="0.25">
      <c r="A28" s="179" t="s">
        <v>74</v>
      </c>
      <c r="B28" s="172">
        <f>SUM(B24:B27)</f>
        <v>0</v>
      </c>
      <c r="C28" s="172">
        <f>SUM(C24:C27)</f>
        <v>0</v>
      </c>
      <c r="D28" s="172">
        <f>SUM(D24:D27)</f>
        <v>0</v>
      </c>
      <c r="E28" s="172">
        <f>SUM(E24:E27)</f>
        <v>0</v>
      </c>
      <c r="F28" s="180">
        <f>SUM(F24:F27)</f>
        <v>0</v>
      </c>
    </row>
    <row r="29" spans="1:6" ht="14.25" thickTop="1" thickBot="1" x14ac:dyDescent="0.25">
      <c r="A29" s="164" t="s">
        <v>144</v>
      </c>
      <c r="B29" s="181">
        <v>4500</v>
      </c>
      <c r="C29" s="182">
        <v>3100</v>
      </c>
      <c r="D29" s="182">
        <v>3500</v>
      </c>
      <c r="E29" s="182">
        <v>3700</v>
      </c>
      <c r="F29" s="183">
        <v>4000</v>
      </c>
    </row>
    <row r="30" spans="1:6" ht="5.25" customHeight="1" thickTop="1" thickBot="1" x14ac:dyDescent="0.25">
      <c r="A30" s="166"/>
    </row>
    <row r="31" spans="1:6" ht="13.5" thickTop="1" x14ac:dyDescent="0.2">
      <c r="A31" s="141" t="s">
        <v>190</v>
      </c>
      <c r="B31" s="142"/>
      <c r="C31" s="142"/>
      <c r="D31" s="142"/>
      <c r="E31" s="142"/>
      <c r="F31" s="144"/>
    </row>
    <row r="32" spans="1:6" ht="13.5" thickBot="1" x14ac:dyDescent="0.25">
      <c r="A32" s="150"/>
      <c r="B32" s="152" t="s">
        <v>185</v>
      </c>
      <c r="C32" s="152" t="s">
        <v>186</v>
      </c>
      <c r="D32" s="152" t="s">
        <v>187</v>
      </c>
      <c r="E32" s="152" t="s">
        <v>188</v>
      </c>
      <c r="F32" s="155" t="s">
        <v>189</v>
      </c>
    </row>
    <row r="33" spans="1:6" ht="13.5" thickTop="1" x14ac:dyDescent="0.2">
      <c r="A33" s="151" t="s">
        <v>137</v>
      </c>
      <c r="B33" s="184">
        <f t="shared" ref="B33:F36" si="0">B16*$D9</f>
        <v>0</v>
      </c>
      <c r="C33" s="185">
        <f t="shared" si="0"/>
        <v>0</v>
      </c>
      <c r="D33" s="185">
        <f t="shared" si="0"/>
        <v>0</v>
      </c>
      <c r="E33" s="185">
        <f t="shared" si="0"/>
        <v>0</v>
      </c>
      <c r="F33" s="186">
        <f t="shared" si="0"/>
        <v>0</v>
      </c>
    </row>
    <row r="34" spans="1:6" x14ac:dyDescent="0.2">
      <c r="A34" s="151" t="s">
        <v>138</v>
      </c>
      <c r="B34" s="187">
        <f t="shared" si="0"/>
        <v>0</v>
      </c>
      <c r="C34" s="172">
        <f t="shared" si="0"/>
        <v>0</v>
      </c>
      <c r="D34" s="172">
        <f t="shared" si="0"/>
        <v>0</v>
      </c>
      <c r="E34" s="172">
        <f t="shared" si="0"/>
        <v>0</v>
      </c>
      <c r="F34" s="188">
        <f t="shared" si="0"/>
        <v>0</v>
      </c>
    </row>
    <row r="35" spans="1:6" x14ac:dyDescent="0.2">
      <c r="A35" s="151" t="s">
        <v>139</v>
      </c>
      <c r="B35" s="187">
        <f t="shared" si="0"/>
        <v>0</v>
      </c>
      <c r="C35" s="172">
        <f t="shared" si="0"/>
        <v>0</v>
      </c>
      <c r="D35" s="172">
        <f t="shared" si="0"/>
        <v>0</v>
      </c>
      <c r="E35" s="172">
        <f t="shared" si="0"/>
        <v>0</v>
      </c>
      <c r="F35" s="188">
        <f t="shared" si="0"/>
        <v>0</v>
      </c>
    </row>
    <row r="36" spans="1:6" ht="13.5" thickBot="1" x14ac:dyDescent="0.25">
      <c r="A36" s="153" t="s">
        <v>140</v>
      </c>
      <c r="B36" s="189">
        <f t="shared" si="0"/>
        <v>0</v>
      </c>
      <c r="C36" s="190">
        <f t="shared" si="0"/>
        <v>0</v>
      </c>
      <c r="D36" s="190">
        <f t="shared" si="0"/>
        <v>0</v>
      </c>
      <c r="E36" s="190">
        <f t="shared" si="0"/>
        <v>0</v>
      </c>
      <c r="F36" s="191">
        <f t="shared" si="0"/>
        <v>0</v>
      </c>
    </row>
    <row r="37" spans="1:6" ht="5.25" customHeight="1" thickTop="1" thickBot="1" x14ac:dyDescent="0.25">
      <c r="A37" s="166"/>
    </row>
    <row r="38" spans="1:6" ht="13.5" thickTop="1" x14ac:dyDescent="0.2">
      <c r="A38" s="141" t="s">
        <v>145</v>
      </c>
      <c r="B38" s="142"/>
      <c r="C38" s="142"/>
      <c r="D38" s="142"/>
      <c r="E38" s="142"/>
      <c r="F38" s="144"/>
    </row>
    <row r="39" spans="1:6" ht="14.25" customHeight="1" thickBot="1" x14ac:dyDescent="0.25">
      <c r="A39" s="192"/>
      <c r="B39" s="152" t="s">
        <v>185</v>
      </c>
      <c r="C39" s="152" t="s">
        <v>186</v>
      </c>
      <c r="D39" s="152" t="s">
        <v>187</v>
      </c>
      <c r="E39" s="152" t="s">
        <v>188</v>
      </c>
      <c r="F39" s="155" t="s">
        <v>189</v>
      </c>
    </row>
    <row r="40" spans="1:6" ht="25.5" customHeight="1" thickTop="1" x14ac:dyDescent="0.2">
      <c r="A40" s="193" t="s">
        <v>146</v>
      </c>
      <c r="B40" s="184">
        <f>SUMPRODUCT(B24:B27,$B$9:$B$12)</f>
        <v>0</v>
      </c>
      <c r="C40" s="185">
        <f>SUMPRODUCT(C24:C27,$B$9:$B$12)</f>
        <v>0</v>
      </c>
      <c r="D40" s="185">
        <f>SUMPRODUCT(D24:D27,$B$9:$B$12)</f>
        <v>0</v>
      </c>
      <c r="E40" s="185">
        <f>SUMPRODUCT(E24:E27,$B$9:$B$12)</f>
        <v>0</v>
      </c>
      <c r="F40" s="186">
        <f>SUMPRODUCT(F24:F27,$B$9:$B$12)</f>
        <v>0</v>
      </c>
    </row>
    <row r="41" spans="1:6" ht="25.5" customHeight="1" thickBot="1" x14ac:dyDescent="0.25">
      <c r="A41" s="193" t="s">
        <v>147</v>
      </c>
      <c r="B41" s="189">
        <f>B42*B28</f>
        <v>0</v>
      </c>
      <c r="C41" s="190">
        <f>C42*C28</f>
        <v>0</v>
      </c>
      <c r="D41" s="190">
        <f>D42*D28</f>
        <v>0</v>
      </c>
      <c r="E41" s="190">
        <f>E42*E28</f>
        <v>0</v>
      </c>
      <c r="F41" s="191">
        <f>F42*F28</f>
        <v>0</v>
      </c>
    </row>
    <row r="42" spans="1:6" ht="25.5" customHeight="1" thickTop="1" thickBot="1" x14ac:dyDescent="0.25">
      <c r="A42" s="194" t="s">
        <v>191</v>
      </c>
      <c r="B42" s="154">
        <v>0.9</v>
      </c>
      <c r="C42" s="154">
        <v>1.2</v>
      </c>
      <c r="D42" s="154">
        <v>1</v>
      </c>
      <c r="E42" s="154">
        <v>1.1000000000000001</v>
      </c>
      <c r="F42" s="165">
        <v>0.8</v>
      </c>
    </row>
    <row r="43" spans="1:6" ht="4.5" customHeight="1" thickTop="1" thickBot="1" x14ac:dyDescent="0.25">
      <c r="A43" s="166"/>
    </row>
    <row r="44" spans="1:6" ht="13.5" thickTop="1" x14ac:dyDescent="0.2">
      <c r="A44" s="141" t="s">
        <v>149</v>
      </c>
      <c r="B44" s="142"/>
      <c r="C44" s="142"/>
      <c r="D44" s="142"/>
      <c r="E44" s="142"/>
      <c r="F44" s="144"/>
    </row>
    <row r="45" spans="1:6" ht="13.5" thickBot="1" x14ac:dyDescent="0.25">
      <c r="A45" s="192"/>
      <c r="B45" s="152" t="s">
        <v>185</v>
      </c>
      <c r="C45" s="152" t="s">
        <v>186</v>
      </c>
      <c r="D45" s="152" t="s">
        <v>187</v>
      </c>
      <c r="E45" s="152" t="s">
        <v>188</v>
      </c>
      <c r="F45" s="155" t="s">
        <v>189</v>
      </c>
    </row>
    <row r="46" spans="1:6" ht="25.5" customHeight="1" thickTop="1" x14ac:dyDescent="0.2">
      <c r="A46" s="193" t="s">
        <v>150</v>
      </c>
      <c r="B46" s="184">
        <f>SUMPRODUCT(B24:B27,$C$9:$C$12)</f>
        <v>0</v>
      </c>
      <c r="C46" s="185">
        <f>SUMPRODUCT(C24:C27,$C$9:$C$12)</f>
        <v>0</v>
      </c>
      <c r="D46" s="185">
        <f>SUMPRODUCT(D24:D27,$C$9:$C$12)</f>
        <v>0</v>
      </c>
      <c r="E46" s="185">
        <f>SUMPRODUCT(E24:E27,$C$9:$C$12)</f>
        <v>0</v>
      </c>
      <c r="F46" s="186">
        <f>SUMPRODUCT(F24:F27,$C$9:$C$12)</f>
        <v>0</v>
      </c>
    </row>
    <row r="47" spans="1:6" ht="25.5" customHeight="1" thickBot="1" x14ac:dyDescent="0.25">
      <c r="A47" s="193" t="s">
        <v>147</v>
      </c>
      <c r="B47" s="189">
        <f>B48*B28</f>
        <v>0</v>
      </c>
      <c r="C47" s="190">
        <f>C48*C28</f>
        <v>0</v>
      </c>
      <c r="D47" s="190">
        <f>D48*D28</f>
        <v>0</v>
      </c>
      <c r="E47" s="190">
        <f>E48*E28</f>
        <v>0</v>
      </c>
      <c r="F47" s="191">
        <f>F48*F28</f>
        <v>0</v>
      </c>
    </row>
    <row r="48" spans="1:6" ht="25.5" customHeight="1" thickTop="1" thickBot="1" x14ac:dyDescent="0.25">
      <c r="A48" s="194" t="s">
        <v>192</v>
      </c>
      <c r="B48" s="154">
        <v>1.9</v>
      </c>
      <c r="C48" s="154">
        <v>1.7</v>
      </c>
      <c r="D48" s="154">
        <v>2.8</v>
      </c>
      <c r="E48" s="154">
        <v>1.9</v>
      </c>
      <c r="F48" s="165">
        <v>2.1</v>
      </c>
    </row>
    <row r="49" spans="1:7" ht="4.5" customHeight="1" thickTop="1" thickBot="1" x14ac:dyDescent="0.25"/>
    <row r="50" spans="1:7" ht="14.25" thickTop="1" thickBot="1" x14ac:dyDescent="0.25">
      <c r="A50" s="141" t="s">
        <v>152</v>
      </c>
      <c r="B50" s="195" t="s">
        <v>185</v>
      </c>
      <c r="C50" s="195" t="s">
        <v>186</v>
      </c>
      <c r="D50" s="195" t="s">
        <v>187</v>
      </c>
      <c r="E50" s="195" t="s">
        <v>188</v>
      </c>
      <c r="F50" s="195" t="s">
        <v>189</v>
      </c>
      <c r="G50" s="196" t="s">
        <v>74</v>
      </c>
    </row>
    <row r="51" spans="1:7" ht="14.25" thickTop="1" thickBot="1" x14ac:dyDescent="0.25">
      <c r="A51" s="194"/>
      <c r="B51" s="197">
        <f>SUMPRODUCT(B16:B19,$E$9:$E$12)</f>
        <v>0</v>
      </c>
      <c r="C51" s="197">
        <f>SUMPRODUCT(C16:C19,$E$9:$E$12)</f>
        <v>0</v>
      </c>
      <c r="D51" s="197">
        <f>SUMPRODUCT(D16:D19,$E$9:$E$12)</f>
        <v>0</v>
      </c>
      <c r="E51" s="197">
        <f>SUMPRODUCT(E16:E19,$E$9:$E$12)</f>
        <v>0</v>
      </c>
      <c r="F51" s="197">
        <f>SUMPRODUCT(F16:F19,$E$9:$E$12)</f>
        <v>0</v>
      </c>
      <c r="G51" s="198">
        <f>SUM(B51:F51)</f>
        <v>0</v>
      </c>
    </row>
    <row r="52" spans="1:7" ht="13.5" thickTop="1" x14ac:dyDescent="0.2"/>
    <row r="53" spans="1:7" ht="13.5" thickBot="1" x14ac:dyDescent="0.25"/>
    <row r="54" spans="1:7" ht="13.5" thickTop="1" x14ac:dyDescent="0.2">
      <c r="A54" s="395" t="s">
        <v>78</v>
      </c>
      <c r="B54" s="384"/>
      <c r="C54" s="385"/>
      <c r="D54" s="385"/>
      <c r="E54" s="385"/>
      <c r="F54" s="385"/>
      <c r="G54" s="386"/>
    </row>
    <row r="55" spans="1:7" x14ac:dyDescent="0.2">
      <c r="A55" s="387" t="s">
        <v>154</v>
      </c>
      <c r="B55" s="388"/>
      <c r="C55" s="389"/>
      <c r="D55" s="389"/>
      <c r="E55" s="389"/>
      <c r="F55" s="389"/>
      <c r="G55" s="390"/>
    </row>
    <row r="56" spans="1:7" x14ac:dyDescent="0.2">
      <c r="A56" s="387" t="s">
        <v>155</v>
      </c>
      <c r="B56" s="388"/>
      <c r="C56" s="389"/>
      <c r="D56" s="389"/>
      <c r="E56" s="389"/>
      <c r="F56" s="389"/>
      <c r="G56" s="390"/>
    </row>
    <row r="57" spans="1:7" x14ac:dyDescent="0.2">
      <c r="A57" s="387" t="s">
        <v>193</v>
      </c>
      <c r="B57" s="388"/>
      <c r="C57" s="389"/>
      <c r="D57" s="389"/>
      <c r="E57" s="389"/>
      <c r="F57" s="389"/>
      <c r="G57" s="390"/>
    </row>
    <row r="58" spans="1:7" x14ac:dyDescent="0.2">
      <c r="A58" s="387" t="s">
        <v>194</v>
      </c>
      <c r="B58" s="388"/>
      <c r="C58" s="389"/>
      <c r="D58" s="389"/>
      <c r="E58" s="389"/>
      <c r="F58" s="389"/>
      <c r="G58" s="390"/>
    </row>
    <row r="59" spans="1:7" x14ac:dyDescent="0.2">
      <c r="A59" s="387" t="s">
        <v>195</v>
      </c>
      <c r="B59" s="388"/>
      <c r="C59" s="389"/>
      <c r="D59" s="389"/>
      <c r="E59" s="389"/>
      <c r="F59" s="389"/>
      <c r="G59" s="390"/>
    </row>
    <row r="60" spans="1:7" x14ac:dyDescent="0.2">
      <c r="A60" s="387"/>
      <c r="B60" s="388"/>
      <c r="C60" s="389"/>
      <c r="D60" s="389"/>
      <c r="E60" s="389"/>
      <c r="F60" s="389"/>
      <c r="G60" s="390"/>
    </row>
    <row r="61" spans="1:7" x14ac:dyDescent="0.2">
      <c r="A61" s="396" t="s">
        <v>45</v>
      </c>
      <c r="B61" s="388"/>
      <c r="C61" s="389"/>
      <c r="D61" s="389"/>
      <c r="E61" s="389"/>
      <c r="F61" s="389"/>
      <c r="G61" s="390"/>
    </row>
    <row r="62" spans="1:7" x14ac:dyDescent="0.2">
      <c r="A62" s="387" t="s">
        <v>196</v>
      </c>
      <c r="B62" s="388"/>
      <c r="C62" s="389"/>
      <c r="D62" s="389"/>
      <c r="E62" s="389"/>
      <c r="F62" s="389"/>
      <c r="G62" s="390"/>
    </row>
    <row r="63" spans="1:7" x14ac:dyDescent="0.2">
      <c r="A63" s="387" t="s">
        <v>160</v>
      </c>
      <c r="B63" s="388"/>
      <c r="C63" s="389"/>
      <c r="D63" s="389"/>
      <c r="E63" s="389"/>
      <c r="F63" s="389"/>
      <c r="G63" s="390"/>
    </row>
    <row r="64" spans="1:7" x14ac:dyDescent="0.2">
      <c r="A64" s="387" t="s">
        <v>197</v>
      </c>
      <c r="B64" s="388"/>
      <c r="C64" s="389"/>
      <c r="D64" s="389"/>
      <c r="E64" s="389"/>
      <c r="F64" s="389"/>
      <c r="G64" s="390"/>
    </row>
    <row r="65" spans="1:7" x14ac:dyDescent="0.2">
      <c r="A65" s="387" t="s">
        <v>198</v>
      </c>
      <c r="B65" s="388"/>
      <c r="C65" s="389"/>
      <c r="D65" s="389"/>
      <c r="E65" s="389"/>
      <c r="F65" s="389"/>
      <c r="G65" s="390"/>
    </row>
    <row r="66" spans="1:7" x14ac:dyDescent="0.2">
      <c r="A66" s="387" t="s">
        <v>85</v>
      </c>
      <c r="B66" s="388"/>
      <c r="C66" s="389"/>
      <c r="D66" s="389"/>
      <c r="E66" s="389"/>
      <c r="F66" s="389"/>
      <c r="G66" s="390"/>
    </row>
    <row r="67" spans="1:7" x14ac:dyDescent="0.2">
      <c r="A67" s="387"/>
      <c r="B67" s="388" t="s">
        <v>199</v>
      </c>
      <c r="C67" s="389"/>
      <c r="D67" s="389"/>
      <c r="E67" s="389"/>
      <c r="F67" s="389"/>
      <c r="G67" s="390"/>
    </row>
    <row r="68" spans="1:7" x14ac:dyDescent="0.2">
      <c r="A68" s="387"/>
      <c r="B68" s="388" t="s">
        <v>200</v>
      </c>
      <c r="C68" s="389"/>
      <c r="D68" s="389"/>
      <c r="E68" s="389"/>
      <c r="F68" s="389"/>
      <c r="G68" s="390"/>
    </row>
    <row r="69" spans="1:7" x14ac:dyDescent="0.2">
      <c r="A69" s="387" t="s">
        <v>201</v>
      </c>
      <c r="B69" s="388"/>
      <c r="C69" s="389"/>
      <c r="D69" s="389"/>
      <c r="E69" s="389"/>
      <c r="F69" s="389"/>
      <c r="G69" s="390"/>
    </row>
    <row r="70" spans="1:7" x14ac:dyDescent="0.2">
      <c r="A70" s="387" t="s">
        <v>166</v>
      </c>
      <c r="B70" s="388"/>
      <c r="C70" s="389"/>
      <c r="D70" s="389"/>
      <c r="E70" s="389"/>
      <c r="F70" s="389"/>
      <c r="G70" s="390"/>
    </row>
    <row r="71" spans="1:7" x14ac:dyDescent="0.2">
      <c r="A71" s="387"/>
      <c r="B71" s="388" t="s">
        <v>167</v>
      </c>
      <c r="C71" s="389"/>
      <c r="D71" s="389"/>
      <c r="E71" s="389"/>
      <c r="F71" s="389"/>
      <c r="G71" s="390"/>
    </row>
    <row r="72" spans="1:7" x14ac:dyDescent="0.2">
      <c r="A72" s="387"/>
      <c r="B72" s="388" t="s">
        <v>202</v>
      </c>
      <c r="C72" s="389"/>
      <c r="D72" s="389"/>
      <c r="E72" s="389"/>
      <c r="F72" s="389"/>
      <c r="G72" s="390"/>
    </row>
    <row r="73" spans="1:7" x14ac:dyDescent="0.2">
      <c r="A73" s="387" t="s">
        <v>169</v>
      </c>
      <c r="B73" s="388"/>
      <c r="C73" s="389"/>
      <c r="D73" s="389"/>
      <c r="E73" s="389"/>
      <c r="F73" s="389"/>
      <c r="G73" s="390"/>
    </row>
    <row r="74" spans="1:7" x14ac:dyDescent="0.2">
      <c r="A74" s="387" t="s">
        <v>203</v>
      </c>
      <c r="B74" s="388"/>
      <c r="C74" s="389"/>
      <c r="D74" s="389"/>
      <c r="E74" s="389"/>
      <c r="F74" s="389"/>
      <c r="G74" s="390"/>
    </row>
    <row r="75" spans="1:7" x14ac:dyDescent="0.2">
      <c r="A75" s="387"/>
      <c r="B75" s="388" t="s">
        <v>204</v>
      </c>
      <c r="C75" s="389"/>
      <c r="D75" s="389"/>
      <c r="E75" s="389"/>
      <c r="F75" s="389"/>
      <c r="G75" s="390"/>
    </row>
    <row r="76" spans="1:7" x14ac:dyDescent="0.2">
      <c r="A76" s="387"/>
      <c r="B76" s="388" t="s">
        <v>205</v>
      </c>
      <c r="C76" s="389"/>
      <c r="D76" s="389"/>
      <c r="E76" s="389"/>
      <c r="F76" s="389"/>
      <c r="G76" s="390"/>
    </row>
    <row r="77" spans="1:7" x14ac:dyDescent="0.2">
      <c r="A77" s="387" t="s">
        <v>206</v>
      </c>
      <c r="B77" s="388"/>
      <c r="C77" s="389"/>
      <c r="D77" s="389"/>
      <c r="E77" s="389"/>
      <c r="F77" s="389"/>
      <c r="G77" s="390"/>
    </row>
    <row r="78" spans="1:7" x14ac:dyDescent="0.2">
      <c r="A78" s="387" t="s">
        <v>174</v>
      </c>
      <c r="B78" s="388"/>
      <c r="C78" s="389"/>
      <c r="D78" s="389"/>
      <c r="E78" s="389"/>
      <c r="F78" s="389"/>
      <c r="G78" s="390"/>
    </row>
    <row r="79" spans="1:7" x14ac:dyDescent="0.2">
      <c r="A79" s="387" t="s">
        <v>207</v>
      </c>
      <c r="B79" s="388"/>
      <c r="C79" s="389"/>
      <c r="D79" s="389"/>
      <c r="E79" s="389"/>
      <c r="F79" s="389"/>
      <c r="G79" s="390"/>
    </row>
    <row r="80" spans="1:7" x14ac:dyDescent="0.2">
      <c r="A80" s="387"/>
      <c r="B80" s="388" t="s">
        <v>208</v>
      </c>
      <c r="C80" s="389"/>
      <c r="D80" s="389"/>
      <c r="E80" s="389"/>
      <c r="F80" s="389"/>
      <c r="G80" s="390"/>
    </row>
    <row r="81" spans="1:7" x14ac:dyDescent="0.2">
      <c r="A81" s="387" t="s">
        <v>175</v>
      </c>
      <c r="B81" s="388"/>
      <c r="C81" s="389"/>
      <c r="D81" s="389"/>
      <c r="E81" s="389"/>
      <c r="F81" s="389"/>
      <c r="G81" s="390"/>
    </row>
    <row r="82" spans="1:7" x14ac:dyDescent="0.2">
      <c r="A82" s="387" t="s">
        <v>176</v>
      </c>
      <c r="B82" s="388"/>
      <c r="C82" s="389"/>
      <c r="D82" s="389"/>
      <c r="E82" s="389"/>
      <c r="F82" s="389"/>
      <c r="G82" s="390"/>
    </row>
    <row r="83" spans="1:7" x14ac:dyDescent="0.2">
      <c r="A83" s="387"/>
      <c r="B83" s="388"/>
      <c r="C83" s="389"/>
      <c r="D83" s="389"/>
      <c r="E83" s="389"/>
      <c r="F83" s="389"/>
      <c r="G83" s="390"/>
    </row>
    <row r="84" spans="1:7" x14ac:dyDescent="0.2">
      <c r="A84" s="396" t="s">
        <v>53</v>
      </c>
      <c r="B84" s="388"/>
      <c r="C84" s="389"/>
      <c r="D84" s="389"/>
      <c r="E84" s="389"/>
      <c r="F84" s="389"/>
      <c r="G84" s="390"/>
    </row>
    <row r="85" spans="1:7" x14ac:dyDescent="0.2">
      <c r="A85" s="387" t="s">
        <v>209</v>
      </c>
      <c r="B85" s="388"/>
      <c r="C85" s="389"/>
      <c r="D85" s="389"/>
      <c r="E85" s="389"/>
      <c r="F85" s="389"/>
      <c r="G85" s="390"/>
    </row>
    <row r="86" spans="1:7" ht="13.5" thickBot="1" x14ac:dyDescent="0.25">
      <c r="A86" s="391" t="s">
        <v>210</v>
      </c>
      <c r="B86" s="392"/>
      <c r="C86" s="393"/>
      <c r="D86" s="393"/>
      <c r="E86" s="393"/>
      <c r="F86" s="393"/>
      <c r="G86" s="394"/>
    </row>
    <row r="87" spans="1:7" ht="13.5" thickTop="1" x14ac:dyDescent="0.2"/>
  </sheetData>
  <printOptions gridLinesSet="0"/>
  <pageMargins left="0.75" right="0.75" top="1" bottom="1" header="0.5" footer="0.5"/>
  <pageSetup orientation="portrait" horizontalDpi="4294967292" verticalDpi="4294967292" copies="0"/>
  <headerFooter alignWithMargins="0">
    <oddHeader>&amp;F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showGridLines="0" workbookViewId="0"/>
  </sheetViews>
  <sheetFormatPr defaultColWidth="10.6640625" defaultRowHeight="12.75" x14ac:dyDescent="0.2"/>
  <cols>
    <col min="1" max="6" width="10.6640625" style="47"/>
    <col min="7" max="7" width="1.1640625" style="47" customWidth="1"/>
    <col min="8" max="8" width="14" style="47" customWidth="1"/>
    <col min="9" max="16384" width="10.6640625" style="47"/>
  </cols>
  <sheetData>
    <row r="1" spans="1:8" ht="13.5" thickBot="1" x14ac:dyDescent="0.25">
      <c r="A1" s="46" t="s">
        <v>211</v>
      </c>
    </row>
    <row r="2" spans="1:8" ht="13.5" thickTop="1" x14ac:dyDescent="0.2">
      <c r="A2" s="48" t="s">
        <v>212</v>
      </c>
      <c r="B2" s="49"/>
      <c r="C2" s="49"/>
      <c r="D2" s="49"/>
      <c r="E2" s="49"/>
      <c r="F2" s="49"/>
      <c r="G2" s="49"/>
      <c r="H2" s="50"/>
    </row>
    <row r="3" spans="1:8" ht="13.5" thickBot="1" x14ac:dyDescent="0.25">
      <c r="A3" s="51" t="s">
        <v>213</v>
      </c>
      <c r="B3" s="52"/>
      <c r="C3" s="52"/>
      <c r="D3" s="52"/>
      <c r="E3" s="53">
        <v>3</v>
      </c>
      <c r="F3" s="54" t="s">
        <v>214</v>
      </c>
      <c r="G3" s="52"/>
      <c r="H3" s="55"/>
    </row>
    <row r="4" spans="1:8" ht="4.5" customHeight="1" thickTop="1" thickBot="1" x14ac:dyDescent="0.25"/>
    <row r="5" spans="1:8" ht="13.5" thickTop="1" x14ac:dyDescent="0.2">
      <c r="A5" s="56" t="s">
        <v>215</v>
      </c>
      <c r="B5" s="57"/>
      <c r="C5" s="57"/>
      <c r="D5" s="58"/>
    </row>
    <row r="6" spans="1:8" ht="43.5" customHeight="1" x14ac:dyDescent="0.2">
      <c r="A6" s="59"/>
      <c r="B6" s="60" t="s">
        <v>216</v>
      </c>
      <c r="C6" s="60" t="s">
        <v>217</v>
      </c>
      <c r="D6" s="61" t="s">
        <v>218</v>
      </c>
    </row>
    <row r="7" spans="1:8" x14ac:dyDescent="0.2">
      <c r="A7" s="62" t="s">
        <v>219</v>
      </c>
      <c r="B7" s="63">
        <v>5</v>
      </c>
      <c r="C7" s="64">
        <v>150</v>
      </c>
      <c r="D7" s="65">
        <v>6</v>
      </c>
    </row>
    <row r="8" spans="1:8" x14ac:dyDescent="0.2">
      <c r="A8" s="62" t="s">
        <v>220</v>
      </c>
      <c r="B8" s="63">
        <v>7</v>
      </c>
      <c r="C8" s="64">
        <v>190</v>
      </c>
      <c r="D8" s="66">
        <v>4</v>
      </c>
    </row>
    <row r="9" spans="1:8" ht="13.5" thickBot="1" x14ac:dyDescent="0.25">
      <c r="A9" s="67" t="s">
        <v>221</v>
      </c>
      <c r="B9" s="68">
        <v>8</v>
      </c>
      <c r="C9" s="69">
        <v>225</v>
      </c>
      <c r="D9" s="70">
        <v>2</v>
      </c>
    </row>
    <row r="10" spans="1:8" ht="4.5" customHeight="1" thickTop="1" thickBot="1" x14ac:dyDescent="0.25">
      <c r="A10" s="71"/>
      <c r="B10" s="72"/>
      <c r="C10" s="73"/>
      <c r="D10" s="72"/>
    </row>
    <row r="11" spans="1:8" ht="13.5" thickTop="1" x14ac:dyDescent="0.2">
      <c r="A11" s="74" t="s">
        <v>222</v>
      </c>
      <c r="B11" s="57"/>
      <c r="C11" s="57"/>
      <c r="D11" s="57"/>
      <c r="E11" s="57"/>
      <c r="F11" s="57"/>
      <c r="G11" s="57"/>
      <c r="H11" s="58"/>
    </row>
    <row r="12" spans="1:8" ht="13.5" thickBot="1" x14ac:dyDescent="0.25">
      <c r="A12" s="59"/>
      <c r="B12" s="63" t="s">
        <v>223</v>
      </c>
      <c r="C12" s="63" t="s">
        <v>224</v>
      </c>
      <c r="D12" s="63" t="s">
        <v>225</v>
      </c>
      <c r="E12" s="63" t="s">
        <v>226</v>
      </c>
      <c r="F12" s="75" t="s">
        <v>227</v>
      </c>
      <c r="G12" s="76"/>
      <c r="H12" s="77" t="s">
        <v>77</v>
      </c>
    </row>
    <row r="13" spans="1:8" ht="13.5" thickTop="1" x14ac:dyDescent="0.2">
      <c r="A13" s="62" t="s">
        <v>219</v>
      </c>
      <c r="B13" s="78">
        <v>0</v>
      </c>
      <c r="C13" s="79">
        <v>0</v>
      </c>
      <c r="D13" s="79">
        <v>0</v>
      </c>
      <c r="E13" s="80">
        <v>0</v>
      </c>
      <c r="F13" s="81">
        <f>SUM(B13:E13)/(B7*60)</f>
        <v>0</v>
      </c>
      <c r="G13" s="76"/>
      <c r="H13" s="82">
        <f>C7*SUM(B13:E13)/(B7*60)</f>
        <v>0</v>
      </c>
    </row>
    <row r="14" spans="1:8" x14ac:dyDescent="0.2">
      <c r="A14" s="62" t="s">
        <v>220</v>
      </c>
      <c r="B14" s="83">
        <v>0</v>
      </c>
      <c r="C14" s="63">
        <v>0</v>
      </c>
      <c r="D14" s="63">
        <v>0</v>
      </c>
      <c r="E14" s="84"/>
      <c r="F14" s="81">
        <f>SUM(B14:D14)/(B8*60)</f>
        <v>0</v>
      </c>
      <c r="G14" s="76"/>
      <c r="H14" s="82">
        <f>C8*SUM(B14:D14)/(B8*60)</f>
        <v>0</v>
      </c>
    </row>
    <row r="15" spans="1:8" ht="13.5" thickBot="1" x14ac:dyDescent="0.25">
      <c r="A15" s="62" t="s">
        <v>221</v>
      </c>
      <c r="B15" s="85">
        <v>0</v>
      </c>
      <c r="C15" s="86">
        <v>0</v>
      </c>
      <c r="D15" s="86"/>
      <c r="E15" s="87"/>
      <c r="F15" s="81">
        <f>SUM(B15:C15)/(B9*60)</f>
        <v>0</v>
      </c>
      <c r="G15" s="76"/>
      <c r="H15" s="82">
        <f>C9*SUM(B15:C15)/(B9*60)</f>
        <v>0</v>
      </c>
    </row>
    <row r="16" spans="1:8" ht="14.25" thickTop="1" thickBot="1" x14ac:dyDescent="0.25">
      <c r="A16" s="62" t="s">
        <v>74</v>
      </c>
      <c r="B16" s="63">
        <f>SUM(B13:B15)</f>
        <v>0</v>
      </c>
      <c r="C16" s="63">
        <f>SUM(C13:C15)</f>
        <v>0</v>
      </c>
      <c r="D16" s="63">
        <f>SUM(D13:D15)</f>
        <v>0</v>
      </c>
      <c r="E16" s="63">
        <f>SUM(E13:E15)</f>
        <v>0</v>
      </c>
      <c r="F16" s="76"/>
      <c r="G16" s="76"/>
      <c r="H16" s="88">
        <f>SUM(H13:H15)</f>
        <v>0</v>
      </c>
    </row>
    <row r="17" spans="1:8" ht="14.25" thickTop="1" thickBot="1" x14ac:dyDescent="0.25">
      <c r="A17" s="89" t="s">
        <v>75</v>
      </c>
      <c r="B17" s="90">
        <v>500</v>
      </c>
      <c r="C17" s="91">
        <v>800</v>
      </c>
      <c r="D17" s="91">
        <v>600</v>
      </c>
      <c r="E17" s="92">
        <v>300</v>
      </c>
      <c r="F17" s="93"/>
      <c r="G17" s="93"/>
      <c r="H17" s="94"/>
    </row>
    <row r="18" spans="1:8" ht="13.5" thickTop="1" x14ac:dyDescent="0.2"/>
    <row r="19" spans="1:8" ht="13.5" thickBot="1" x14ac:dyDescent="0.25"/>
    <row r="20" spans="1:8" ht="13.5" thickTop="1" x14ac:dyDescent="0.2">
      <c r="A20" s="408" t="s">
        <v>78</v>
      </c>
      <c r="B20" s="397"/>
      <c r="C20" s="398"/>
      <c r="D20" s="398"/>
      <c r="E20" s="398"/>
      <c r="F20" s="398"/>
      <c r="G20" s="398"/>
      <c r="H20" s="399"/>
    </row>
    <row r="21" spans="1:8" x14ac:dyDescent="0.2">
      <c r="A21" s="400" t="s">
        <v>228</v>
      </c>
      <c r="B21" s="401"/>
      <c r="C21" s="402"/>
      <c r="D21" s="402"/>
      <c r="E21" s="402"/>
      <c r="F21" s="402"/>
      <c r="G21" s="402"/>
      <c r="H21" s="403"/>
    </row>
    <row r="22" spans="1:8" x14ac:dyDescent="0.2">
      <c r="A22" s="400" t="s">
        <v>229</v>
      </c>
      <c r="B22" s="401"/>
      <c r="C22" s="402"/>
      <c r="D22" s="402"/>
      <c r="E22" s="402"/>
      <c r="F22" s="402"/>
      <c r="G22" s="402"/>
      <c r="H22" s="403"/>
    </row>
    <row r="23" spans="1:8" x14ac:dyDescent="0.2">
      <c r="A23" s="400" t="s">
        <v>230</v>
      </c>
      <c r="B23" s="401"/>
      <c r="C23" s="402"/>
      <c r="D23" s="402"/>
      <c r="E23" s="402"/>
      <c r="F23" s="402"/>
      <c r="G23" s="402"/>
      <c r="H23" s="403"/>
    </row>
    <row r="24" spans="1:8" x14ac:dyDescent="0.2">
      <c r="A24" s="400"/>
      <c r="B24" s="401"/>
      <c r="C24" s="402"/>
      <c r="D24" s="402"/>
      <c r="E24" s="402"/>
      <c r="F24" s="402"/>
      <c r="G24" s="402"/>
      <c r="H24" s="403"/>
    </row>
    <row r="25" spans="1:8" x14ac:dyDescent="0.2">
      <c r="A25" s="409" t="s">
        <v>45</v>
      </c>
      <c r="B25" s="401"/>
      <c r="C25" s="402"/>
      <c r="D25" s="402"/>
      <c r="E25" s="402"/>
      <c r="F25" s="402"/>
      <c r="G25" s="402"/>
      <c r="H25" s="403"/>
    </row>
    <row r="26" spans="1:8" x14ac:dyDescent="0.2">
      <c r="A26" s="400" t="s">
        <v>231</v>
      </c>
      <c r="B26" s="401"/>
      <c r="C26" s="402"/>
      <c r="D26" s="402"/>
      <c r="E26" s="402"/>
      <c r="F26" s="402"/>
      <c r="G26" s="402"/>
      <c r="H26" s="403"/>
    </row>
    <row r="27" spans="1:8" x14ac:dyDescent="0.2">
      <c r="A27" s="400" t="s">
        <v>232</v>
      </c>
      <c r="B27" s="401"/>
      <c r="C27" s="402"/>
      <c r="D27" s="402"/>
      <c r="E27" s="402"/>
      <c r="F27" s="402"/>
      <c r="G27" s="402"/>
      <c r="H27" s="403"/>
    </row>
    <row r="28" spans="1:8" x14ac:dyDescent="0.2">
      <c r="A28" s="400" t="s">
        <v>233</v>
      </c>
      <c r="B28" s="401"/>
      <c r="C28" s="402"/>
      <c r="D28" s="402"/>
      <c r="E28" s="402"/>
      <c r="F28" s="402"/>
      <c r="G28" s="402"/>
      <c r="H28" s="403"/>
    </row>
    <row r="29" spans="1:8" x14ac:dyDescent="0.2">
      <c r="A29" s="400" t="s">
        <v>234</v>
      </c>
      <c r="B29" s="401"/>
      <c r="C29" s="402"/>
      <c r="D29" s="402"/>
      <c r="E29" s="402"/>
      <c r="F29" s="402"/>
      <c r="G29" s="402"/>
      <c r="H29" s="403"/>
    </row>
    <row r="30" spans="1:8" x14ac:dyDescent="0.2">
      <c r="A30" s="400" t="s">
        <v>235</v>
      </c>
      <c r="B30" s="401"/>
      <c r="C30" s="402"/>
      <c r="D30" s="402"/>
      <c r="E30" s="402"/>
      <c r="F30" s="402"/>
      <c r="G30" s="402"/>
      <c r="H30" s="403"/>
    </row>
    <row r="31" spans="1:8" x14ac:dyDescent="0.2">
      <c r="A31" s="400"/>
      <c r="B31" s="401" t="s">
        <v>236</v>
      </c>
      <c r="C31" s="402"/>
      <c r="D31" s="402"/>
      <c r="E31" s="402"/>
      <c r="F31" s="402"/>
      <c r="G31" s="402"/>
      <c r="H31" s="403"/>
    </row>
    <row r="32" spans="1:8" x14ac:dyDescent="0.2">
      <c r="A32" s="400"/>
      <c r="B32" s="401" t="s">
        <v>237</v>
      </c>
      <c r="C32" s="402"/>
      <c r="D32" s="402"/>
      <c r="E32" s="402"/>
      <c r="F32" s="402"/>
      <c r="G32" s="402"/>
      <c r="H32" s="403"/>
    </row>
    <row r="33" spans="1:8" x14ac:dyDescent="0.2">
      <c r="A33" s="400"/>
      <c r="B33" s="401" t="s">
        <v>238</v>
      </c>
      <c r="C33" s="402"/>
      <c r="D33" s="402"/>
      <c r="E33" s="402"/>
      <c r="F33" s="402"/>
      <c r="G33" s="402"/>
      <c r="H33" s="403"/>
    </row>
    <row r="34" spans="1:8" x14ac:dyDescent="0.2">
      <c r="A34" s="400" t="s">
        <v>239</v>
      </c>
      <c r="B34" s="401"/>
      <c r="C34" s="402"/>
      <c r="D34" s="402"/>
      <c r="E34" s="402"/>
      <c r="F34" s="402"/>
      <c r="G34" s="402"/>
      <c r="H34" s="403"/>
    </row>
    <row r="35" spans="1:8" x14ac:dyDescent="0.2">
      <c r="A35" s="400"/>
      <c r="B35" s="401" t="s">
        <v>240</v>
      </c>
      <c r="C35" s="402"/>
      <c r="D35" s="402"/>
      <c r="E35" s="402"/>
      <c r="F35" s="402"/>
      <c r="G35" s="402"/>
      <c r="H35" s="403"/>
    </row>
    <row r="36" spans="1:8" x14ac:dyDescent="0.2">
      <c r="A36" s="400"/>
      <c r="B36" s="401" t="s">
        <v>241</v>
      </c>
      <c r="C36" s="402"/>
      <c r="D36" s="402"/>
      <c r="E36" s="402"/>
      <c r="F36" s="402"/>
      <c r="G36" s="402"/>
      <c r="H36" s="403"/>
    </row>
    <row r="37" spans="1:8" x14ac:dyDescent="0.2">
      <c r="A37" s="400" t="s">
        <v>242</v>
      </c>
      <c r="B37" s="401"/>
      <c r="C37" s="402"/>
      <c r="D37" s="402"/>
      <c r="E37" s="402"/>
      <c r="F37" s="402"/>
      <c r="G37" s="402"/>
      <c r="H37" s="403"/>
    </row>
    <row r="38" spans="1:8" x14ac:dyDescent="0.2">
      <c r="A38" s="400"/>
      <c r="B38" s="401"/>
      <c r="C38" s="402"/>
      <c r="D38" s="402"/>
      <c r="E38" s="402"/>
      <c r="F38" s="402"/>
      <c r="G38" s="402"/>
      <c r="H38" s="403"/>
    </row>
    <row r="39" spans="1:8" x14ac:dyDescent="0.2">
      <c r="A39" s="409" t="s">
        <v>53</v>
      </c>
      <c r="B39" s="401"/>
      <c r="C39" s="402"/>
      <c r="D39" s="402"/>
      <c r="E39" s="402"/>
      <c r="F39" s="402"/>
      <c r="G39" s="402"/>
      <c r="H39" s="403"/>
    </row>
    <row r="40" spans="1:8" x14ac:dyDescent="0.2">
      <c r="A40" s="400" t="s">
        <v>243</v>
      </c>
      <c r="B40" s="401"/>
      <c r="C40" s="402"/>
      <c r="D40" s="402"/>
      <c r="E40" s="402"/>
      <c r="F40" s="402"/>
      <c r="G40" s="402"/>
      <c r="H40" s="403"/>
    </row>
    <row r="41" spans="1:8" x14ac:dyDescent="0.2">
      <c r="A41" s="400" t="s">
        <v>244</v>
      </c>
      <c r="B41" s="401"/>
      <c r="C41" s="402"/>
      <c r="D41" s="402"/>
      <c r="E41" s="402"/>
      <c r="F41" s="402"/>
      <c r="G41" s="402"/>
      <c r="H41" s="403"/>
    </row>
    <row r="42" spans="1:8" ht="13.5" thickBot="1" x14ac:dyDescent="0.25">
      <c r="A42" s="404" t="s">
        <v>245</v>
      </c>
      <c r="B42" s="405"/>
      <c r="C42" s="406"/>
      <c r="D42" s="406"/>
      <c r="E42" s="406"/>
      <c r="F42" s="406"/>
      <c r="G42" s="406"/>
      <c r="H42" s="407"/>
    </row>
    <row r="43" spans="1:8" ht="13.5" thickTop="1" x14ac:dyDescent="0.2"/>
  </sheetData>
  <printOptions gridLinesSet="0"/>
  <pageMargins left="0.75" right="0.75" top="1" bottom="1" header="0.5" footer="0.5"/>
  <pageSetup orientation="portrait" horizontalDpi="4294967292" verticalDpi="4294967292" copies="0"/>
  <headerFooter alignWithMargins="0">
    <oddHeader>&amp;F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defaultColWidth="10.6640625" defaultRowHeight="12.75" x14ac:dyDescent="0.2"/>
  <cols>
    <col min="1" max="1" width="11" style="96" customWidth="1"/>
    <col min="2" max="2" width="11.33203125" style="96" customWidth="1"/>
    <col min="3" max="16384" width="10.6640625" style="96"/>
  </cols>
  <sheetData>
    <row r="1" spans="1:8" ht="13.5" thickBot="1" x14ac:dyDescent="0.25">
      <c r="A1" s="95" t="s">
        <v>246</v>
      </c>
    </row>
    <row r="2" spans="1:8" ht="13.5" thickTop="1" x14ac:dyDescent="0.2">
      <c r="A2" s="97" t="s">
        <v>247</v>
      </c>
      <c r="B2" s="98"/>
      <c r="C2" s="98"/>
      <c r="D2" s="98"/>
      <c r="E2" s="98"/>
      <c r="F2" s="98"/>
      <c r="G2" s="98"/>
      <c r="H2" s="99"/>
    </row>
    <row r="3" spans="1:8" ht="13.5" thickBot="1" x14ac:dyDescent="0.25">
      <c r="A3" s="100" t="s">
        <v>248</v>
      </c>
      <c r="B3" s="101"/>
      <c r="C3" s="101"/>
      <c r="D3" s="101"/>
      <c r="E3" s="101"/>
      <c r="F3" s="101"/>
      <c r="G3" s="101"/>
      <c r="H3" s="102"/>
    </row>
    <row r="4" spans="1:8" ht="4.5" customHeight="1" thickTop="1" thickBot="1" x14ac:dyDescent="0.25"/>
    <row r="5" spans="1:8" ht="13.5" thickTop="1" x14ac:dyDescent="0.2">
      <c r="A5" s="103" t="s">
        <v>249</v>
      </c>
      <c r="B5" s="104"/>
      <c r="C5" s="104"/>
      <c r="D5" s="104"/>
      <c r="E5" s="104"/>
      <c r="F5" s="104"/>
      <c r="G5" s="104"/>
      <c r="H5" s="105"/>
    </row>
    <row r="6" spans="1:8" ht="25.5" customHeight="1" thickBot="1" x14ac:dyDescent="0.25">
      <c r="A6" s="106"/>
      <c r="B6" s="107"/>
      <c r="C6" s="108" t="s">
        <v>250</v>
      </c>
      <c r="D6" s="108" t="s">
        <v>251</v>
      </c>
      <c r="E6" s="109" t="s">
        <v>252</v>
      </c>
      <c r="F6" s="110" t="s">
        <v>253</v>
      </c>
      <c r="G6" s="111" t="s">
        <v>254</v>
      </c>
      <c r="H6" s="112" t="s">
        <v>255</v>
      </c>
    </row>
    <row r="7" spans="1:8" ht="13.5" thickTop="1" x14ac:dyDescent="0.2">
      <c r="A7" s="113">
        <v>1</v>
      </c>
      <c r="B7" s="114" t="s">
        <v>256</v>
      </c>
      <c r="C7" s="115">
        <v>2</v>
      </c>
      <c r="D7" s="115">
        <v>0</v>
      </c>
      <c r="E7" s="115">
        <v>0</v>
      </c>
      <c r="F7" s="115">
        <v>10</v>
      </c>
      <c r="G7" s="116">
        <v>1</v>
      </c>
      <c r="H7" s="117">
        <f t="shared" ref="H7:H21" si="0">F7*G7</f>
        <v>10</v>
      </c>
    </row>
    <row r="8" spans="1:8" x14ac:dyDescent="0.2">
      <c r="A8" s="113">
        <v>2</v>
      </c>
      <c r="B8" s="107"/>
      <c r="C8" s="115">
        <v>1</v>
      </c>
      <c r="D8" s="115">
        <v>1</v>
      </c>
      <c r="E8" s="115">
        <v>1</v>
      </c>
      <c r="F8" s="115">
        <v>7</v>
      </c>
      <c r="G8" s="118">
        <v>1</v>
      </c>
      <c r="H8" s="117">
        <f t="shared" si="0"/>
        <v>7</v>
      </c>
    </row>
    <row r="9" spans="1:8" x14ac:dyDescent="0.2">
      <c r="A9" s="113">
        <v>3</v>
      </c>
      <c r="B9" s="107"/>
      <c r="C9" s="115">
        <v>1</v>
      </c>
      <c r="D9" s="115">
        <v>0</v>
      </c>
      <c r="E9" s="115">
        <v>3</v>
      </c>
      <c r="F9" s="115">
        <v>1</v>
      </c>
      <c r="G9" s="118">
        <v>1</v>
      </c>
      <c r="H9" s="117">
        <f t="shared" si="0"/>
        <v>1</v>
      </c>
    </row>
    <row r="10" spans="1:8" x14ac:dyDescent="0.2">
      <c r="A10" s="113">
        <v>4</v>
      </c>
      <c r="B10" s="107"/>
      <c r="C10" s="115">
        <v>0</v>
      </c>
      <c r="D10" s="115">
        <v>3</v>
      </c>
      <c r="E10" s="115">
        <v>0</v>
      </c>
      <c r="F10" s="115">
        <v>10</v>
      </c>
      <c r="G10" s="118">
        <v>1</v>
      </c>
      <c r="H10" s="117">
        <f t="shared" si="0"/>
        <v>10</v>
      </c>
    </row>
    <row r="11" spans="1:8" x14ac:dyDescent="0.2">
      <c r="A11" s="113">
        <v>5</v>
      </c>
      <c r="B11" s="107"/>
      <c r="C11" s="115">
        <v>0</v>
      </c>
      <c r="D11" s="115">
        <v>2</v>
      </c>
      <c r="E11" s="115">
        <v>2</v>
      </c>
      <c r="F11" s="115">
        <v>4</v>
      </c>
      <c r="G11" s="118">
        <v>1</v>
      </c>
      <c r="H11" s="117">
        <f t="shared" si="0"/>
        <v>4</v>
      </c>
    </row>
    <row r="12" spans="1:8" x14ac:dyDescent="0.2">
      <c r="A12" s="113">
        <v>6</v>
      </c>
      <c r="B12" s="107"/>
      <c r="C12" s="115">
        <v>0</v>
      </c>
      <c r="D12" s="115">
        <v>1</v>
      </c>
      <c r="E12" s="115">
        <v>3</v>
      </c>
      <c r="F12" s="115">
        <v>16</v>
      </c>
      <c r="G12" s="118">
        <v>1</v>
      </c>
      <c r="H12" s="117">
        <f t="shared" si="0"/>
        <v>16</v>
      </c>
    </row>
    <row r="13" spans="1:8" x14ac:dyDescent="0.2">
      <c r="A13" s="113">
        <v>7</v>
      </c>
      <c r="B13" s="107"/>
      <c r="C13" s="115">
        <v>0</v>
      </c>
      <c r="D13" s="115">
        <v>0</v>
      </c>
      <c r="E13" s="115">
        <v>5</v>
      </c>
      <c r="F13" s="115">
        <v>10</v>
      </c>
      <c r="G13" s="118">
        <v>1</v>
      </c>
      <c r="H13" s="117">
        <f t="shared" si="0"/>
        <v>10</v>
      </c>
    </row>
    <row r="14" spans="1:8" x14ac:dyDescent="0.2">
      <c r="A14" s="113">
        <v>8</v>
      </c>
      <c r="B14" s="114" t="s">
        <v>257</v>
      </c>
      <c r="C14" s="115">
        <v>1</v>
      </c>
      <c r="D14" s="115">
        <v>1</v>
      </c>
      <c r="E14" s="115">
        <v>0</v>
      </c>
      <c r="F14" s="115">
        <v>5</v>
      </c>
      <c r="G14" s="118">
        <v>1</v>
      </c>
      <c r="H14" s="117">
        <f t="shared" si="0"/>
        <v>5</v>
      </c>
    </row>
    <row r="15" spans="1:8" x14ac:dyDescent="0.2">
      <c r="A15" s="113">
        <v>9</v>
      </c>
      <c r="B15" s="107"/>
      <c r="C15" s="115">
        <v>1</v>
      </c>
      <c r="D15" s="115">
        <v>0</v>
      </c>
      <c r="E15" s="115">
        <v>1</v>
      </c>
      <c r="F15" s="115">
        <v>17</v>
      </c>
      <c r="G15" s="118">
        <v>1</v>
      </c>
      <c r="H15" s="117">
        <f t="shared" si="0"/>
        <v>17</v>
      </c>
    </row>
    <row r="16" spans="1:8" x14ac:dyDescent="0.2">
      <c r="A16" s="113">
        <v>10</v>
      </c>
      <c r="B16" s="107"/>
      <c r="C16" s="115">
        <v>0</v>
      </c>
      <c r="D16" s="115">
        <v>2</v>
      </c>
      <c r="E16" s="115">
        <v>1</v>
      </c>
      <c r="F16" s="115">
        <v>2</v>
      </c>
      <c r="G16" s="118">
        <v>1</v>
      </c>
      <c r="H16" s="117">
        <f t="shared" si="0"/>
        <v>2</v>
      </c>
    </row>
    <row r="17" spans="1:8" x14ac:dyDescent="0.2">
      <c r="A17" s="113">
        <v>11</v>
      </c>
      <c r="B17" s="107"/>
      <c r="C17" s="115">
        <v>0</v>
      </c>
      <c r="D17" s="115">
        <v>1</v>
      </c>
      <c r="E17" s="115">
        <v>2</v>
      </c>
      <c r="F17" s="115">
        <v>14</v>
      </c>
      <c r="G17" s="118">
        <v>1</v>
      </c>
      <c r="H17" s="117">
        <f t="shared" si="0"/>
        <v>14</v>
      </c>
    </row>
    <row r="18" spans="1:8" x14ac:dyDescent="0.2">
      <c r="A18" s="113">
        <v>12</v>
      </c>
      <c r="B18" s="107"/>
      <c r="C18" s="115">
        <v>0</v>
      </c>
      <c r="D18" s="115">
        <v>0</v>
      </c>
      <c r="E18" s="115">
        <v>4</v>
      </c>
      <c r="F18" s="115">
        <v>8</v>
      </c>
      <c r="G18" s="118">
        <v>1</v>
      </c>
      <c r="H18" s="117">
        <f t="shared" si="0"/>
        <v>8</v>
      </c>
    </row>
    <row r="19" spans="1:8" x14ac:dyDescent="0.2">
      <c r="A19" s="113">
        <v>13</v>
      </c>
      <c r="B19" s="119" t="s">
        <v>258</v>
      </c>
      <c r="C19" s="115">
        <v>1</v>
      </c>
      <c r="D19" s="115">
        <v>0</v>
      </c>
      <c r="E19" s="115">
        <v>0</v>
      </c>
      <c r="F19" s="115">
        <v>10</v>
      </c>
      <c r="G19" s="118">
        <v>1</v>
      </c>
      <c r="H19" s="117">
        <f t="shared" si="0"/>
        <v>10</v>
      </c>
    </row>
    <row r="20" spans="1:8" x14ac:dyDescent="0.2">
      <c r="A20" s="113">
        <v>14</v>
      </c>
      <c r="B20" s="107"/>
      <c r="C20" s="115">
        <v>0</v>
      </c>
      <c r="D20" s="115">
        <v>1</v>
      </c>
      <c r="E20" s="115">
        <v>1</v>
      </c>
      <c r="F20" s="115">
        <v>7</v>
      </c>
      <c r="G20" s="118">
        <v>1</v>
      </c>
      <c r="H20" s="117">
        <f t="shared" si="0"/>
        <v>7</v>
      </c>
    </row>
    <row r="21" spans="1:8" ht="13.5" thickBot="1" x14ac:dyDescent="0.25">
      <c r="A21" s="113">
        <v>15</v>
      </c>
      <c r="B21" s="107"/>
      <c r="C21" s="115">
        <v>0</v>
      </c>
      <c r="D21" s="115">
        <v>0</v>
      </c>
      <c r="E21" s="115">
        <v>3</v>
      </c>
      <c r="F21" s="115">
        <v>1</v>
      </c>
      <c r="G21" s="120">
        <v>1</v>
      </c>
      <c r="H21" s="117">
        <f t="shared" si="0"/>
        <v>1</v>
      </c>
    </row>
    <row r="22" spans="1:8" ht="3.75" customHeight="1" thickTop="1" thickBot="1" x14ac:dyDescent="0.25">
      <c r="A22" s="106"/>
      <c r="B22" s="107"/>
      <c r="C22" s="107"/>
      <c r="D22" s="107"/>
      <c r="E22" s="107"/>
      <c r="F22" s="107"/>
      <c r="G22" s="107"/>
      <c r="H22" s="121"/>
    </row>
    <row r="23" spans="1:8" ht="14.25" thickTop="1" thickBot="1" x14ac:dyDescent="0.25">
      <c r="A23" s="106"/>
      <c r="B23" s="122" t="s">
        <v>143</v>
      </c>
      <c r="C23" s="115">
        <f>SUMPRODUCT(C7:C21,$G$7:$G$21)</f>
        <v>7</v>
      </c>
      <c r="D23" s="115">
        <f>SUMPRODUCT(D7:D21,$G$7:$G$21)</f>
        <v>12</v>
      </c>
      <c r="E23" s="115">
        <f>SUMPRODUCT(E7:E21,$G$7:$G$21)</f>
        <v>26</v>
      </c>
      <c r="F23" s="107"/>
      <c r="G23" s="122" t="s">
        <v>74</v>
      </c>
      <c r="H23" s="123">
        <f>SUM(H7:H21)</f>
        <v>122</v>
      </c>
    </row>
    <row r="24" spans="1:8" ht="14.25" thickTop="1" thickBot="1" x14ac:dyDescent="0.25">
      <c r="A24" s="124"/>
      <c r="B24" s="125" t="s">
        <v>75</v>
      </c>
      <c r="C24" s="126">
        <v>150</v>
      </c>
      <c r="D24" s="127">
        <v>200</v>
      </c>
      <c r="E24" s="128">
        <v>175</v>
      </c>
      <c r="F24" s="129"/>
      <c r="G24" s="129"/>
      <c r="H24" s="130"/>
    </row>
    <row r="25" spans="1:8" ht="13.5" thickTop="1" x14ac:dyDescent="0.2"/>
    <row r="26" spans="1:8" ht="13.5" thickBot="1" x14ac:dyDescent="0.25"/>
    <row r="27" spans="1:8" ht="13.5" thickTop="1" x14ac:dyDescent="0.2">
      <c r="A27" s="421" t="s">
        <v>78</v>
      </c>
      <c r="B27" s="410"/>
      <c r="C27" s="411"/>
      <c r="D27" s="411"/>
      <c r="E27" s="411"/>
      <c r="F27" s="411"/>
      <c r="G27" s="411"/>
      <c r="H27" s="412"/>
    </row>
    <row r="28" spans="1:8" x14ac:dyDescent="0.2">
      <c r="A28" s="413" t="s">
        <v>259</v>
      </c>
      <c r="B28" s="414"/>
      <c r="C28" s="415"/>
      <c r="D28" s="415"/>
      <c r="E28" s="415"/>
      <c r="F28" s="415"/>
      <c r="G28" s="415"/>
      <c r="H28" s="416"/>
    </row>
    <row r="29" spans="1:8" x14ac:dyDescent="0.2">
      <c r="A29" s="413" t="s">
        <v>260</v>
      </c>
      <c r="B29" s="414"/>
      <c r="C29" s="415"/>
      <c r="D29" s="415"/>
      <c r="E29" s="415"/>
      <c r="F29" s="415"/>
      <c r="G29" s="415"/>
      <c r="H29" s="416"/>
    </row>
    <row r="30" spans="1:8" x14ac:dyDescent="0.2">
      <c r="A30" s="413"/>
      <c r="B30" s="414"/>
      <c r="C30" s="415"/>
      <c r="D30" s="415"/>
      <c r="E30" s="415"/>
      <c r="F30" s="415"/>
      <c r="G30" s="415"/>
      <c r="H30" s="416"/>
    </row>
    <row r="31" spans="1:8" x14ac:dyDescent="0.2">
      <c r="A31" s="422" t="s">
        <v>45</v>
      </c>
      <c r="B31" s="414"/>
      <c r="C31" s="415"/>
      <c r="D31" s="415"/>
      <c r="E31" s="415"/>
      <c r="F31" s="415"/>
      <c r="G31" s="415"/>
      <c r="H31" s="416"/>
    </row>
    <row r="32" spans="1:8" x14ac:dyDescent="0.2">
      <c r="A32" s="413" t="s">
        <v>261</v>
      </c>
      <c r="B32" s="414"/>
      <c r="C32" s="415"/>
      <c r="D32" s="415"/>
      <c r="E32" s="415"/>
      <c r="F32" s="415"/>
      <c r="G32" s="415"/>
      <c r="H32" s="416"/>
    </row>
    <row r="33" spans="1:8" x14ac:dyDescent="0.2">
      <c r="A33" s="413" t="s">
        <v>262</v>
      </c>
      <c r="B33" s="414"/>
      <c r="C33" s="415"/>
      <c r="D33" s="415"/>
      <c r="E33" s="415"/>
      <c r="F33" s="415"/>
      <c r="G33" s="415"/>
      <c r="H33" s="416"/>
    </row>
    <row r="34" spans="1:8" x14ac:dyDescent="0.2">
      <c r="A34" s="413" t="s">
        <v>263</v>
      </c>
      <c r="B34" s="414"/>
      <c r="C34" s="415"/>
      <c r="D34" s="415"/>
      <c r="E34" s="415"/>
      <c r="F34" s="415"/>
      <c r="G34" s="415"/>
      <c r="H34" s="416"/>
    </row>
    <row r="35" spans="1:8" x14ac:dyDescent="0.2">
      <c r="A35" s="413"/>
      <c r="B35" s="414" t="s">
        <v>264</v>
      </c>
      <c r="C35" s="415"/>
      <c r="D35" s="415"/>
      <c r="E35" s="415"/>
      <c r="F35" s="415"/>
      <c r="G35" s="415"/>
      <c r="H35" s="416"/>
    </row>
    <row r="36" spans="1:8" x14ac:dyDescent="0.2">
      <c r="A36" s="413"/>
      <c r="B36" s="414" t="s">
        <v>265</v>
      </c>
      <c r="C36" s="415"/>
      <c r="D36" s="415"/>
      <c r="E36" s="415"/>
      <c r="F36" s="415"/>
      <c r="G36" s="415"/>
      <c r="H36" s="416"/>
    </row>
    <row r="37" spans="1:8" x14ac:dyDescent="0.2">
      <c r="A37" s="413"/>
      <c r="B37" s="414" t="s">
        <v>266</v>
      </c>
      <c r="C37" s="415"/>
      <c r="D37" s="415"/>
      <c r="E37" s="415"/>
      <c r="F37" s="415"/>
      <c r="G37" s="415"/>
      <c r="H37" s="416"/>
    </row>
    <row r="38" spans="1:8" x14ac:dyDescent="0.2">
      <c r="A38" s="413" t="s">
        <v>267</v>
      </c>
      <c r="B38" s="414"/>
      <c r="C38" s="415"/>
      <c r="D38" s="415"/>
      <c r="E38" s="415"/>
      <c r="F38" s="415"/>
      <c r="G38" s="415"/>
      <c r="H38" s="416"/>
    </row>
    <row r="39" spans="1:8" x14ac:dyDescent="0.2">
      <c r="A39" s="413"/>
      <c r="B39" s="414"/>
      <c r="C39" s="415"/>
      <c r="D39" s="415"/>
      <c r="E39" s="415"/>
      <c r="F39" s="415"/>
      <c r="G39" s="415"/>
      <c r="H39" s="416"/>
    </row>
    <row r="40" spans="1:8" x14ac:dyDescent="0.2">
      <c r="A40" s="422" t="s">
        <v>53</v>
      </c>
      <c r="B40" s="414"/>
      <c r="C40" s="415"/>
      <c r="D40" s="415"/>
      <c r="E40" s="415"/>
      <c r="F40" s="415"/>
      <c r="G40" s="415"/>
      <c r="H40" s="416"/>
    </row>
    <row r="41" spans="1:8" x14ac:dyDescent="0.2">
      <c r="A41" s="413" t="s">
        <v>268</v>
      </c>
      <c r="B41" s="414"/>
      <c r="C41" s="415"/>
      <c r="D41" s="415"/>
      <c r="E41" s="415"/>
      <c r="F41" s="415"/>
      <c r="G41" s="415"/>
      <c r="H41" s="416"/>
    </row>
    <row r="42" spans="1:8" x14ac:dyDescent="0.2">
      <c r="A42" s="413" t="s">
        <v>269</v>
      </c>
      <c r="B42" s="414"/>
      <c r="C42" s="415"/>
      <c r="D42" s="415"/>
      <c r="E42" s="415"/>
      <c r="F42" s="415"/>
      <c r="G42" s="415"/>
      <c r="H42" s="416"/>
    </row>
    <row r="43" spans="1:8" ht="13.5" thickBot="1" x14ac:dyDescent="0.25">
      <c r="A43" s="417" t="s">
        <v>270</v>
      </c>
      <c r="B43" s="418"/>
      <c r="C43" s="419"/>
      <c r="D43" s="419"/>
      <c r="E43" s="419"/>
      <c r="F43" s="419"/>
      <c r="G43" s="419"/>
      <c r="H43" s="420"/>
    </row>
    <row r="44" spans="1:8" ht="13.5" thickTop="1" x14ac:dyDescent="0.2"/>
  </sheetData>
  <printOptions gridLinesSet="0"/>
  <pageMargins left="0.75" right="0.75" top="1" bottom="1" header="0.5" footer="0.5"/>
  <pageSetup orientation="portrait" horizontalDpi="4294967292" verticalDpi="4294967292" copies="0"/>
  <headerFooter alignWithMargins="0">
    <oddHeader>&amp;F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56</vt:i4>
      </vt:variant>
    </vt:vector>
  </HeadingPairs>
  <TitlesOfParts>
    <vt:vector size="64" baseType="lpstr">
      <vt:lpstr>Summary</vt:lpstr>
      <vt:lpstr>ProductMix</vt:lpstr>
      <vt:lpstr>Alloc1</vt:lpstr>
      <vt:lpstr>Alloc2</vt:lpstr>
      <vt:lpstr>Blend1</vt:lpstr>
      <vt:lpstr>Blend2</vt:lpstr>
      <vt:lpstr>Process</vt:lpstr>
      <vt:lpstr>Cutstock</vt:lpstr>
      <vt:lpstr>Alpha1000s_available</vt:lpstr>
      <vt:lpstr>Alpha1000s_used</vt:lpstr>
      <vt:lpstr>Alpha2000s_available</vt:lpstr>
      <vt:lpstr>Alpha2000s_used</vt:lpstr>
      <vt:lpstr>Alpha3000s_available</vt:lpstr>
      <vt:lpstr>Alpha3000s_used</vt:lpstr>
      <vt:lpstr>Amounts_produced</vt:lpstr>
      <vt:lpstr>Amounts_to_produce</vt:lpstr>
      <vt:lpstr>Avail_Production</vt:lpstr>
      <vt:lpstr>Calcium_produced</vt:lpstr>
      <vt:lpstr>Calcium_production</vt:lpstr>
      <vt:lpstr>Calcium_required</vt:lpstr>
      <vt:lpstr>Calcium_requirement</vt:lpstr>
      <vt:lpstr>Alloc1!Demand</vt:lpstr>
      <vt:lpstr>Alloc2!Demand</vt:lpstr>
      <vt:lpstr>Demand</vt:lpstr>
      <vt:lpstr>Hours_available</vt:lpstr>
      <vt:lpstr>Machines_available</vt:lpstr>
      <vt:lpstr>Alloc1!Machines_used</vt:lpstr>
      <vt:lpstr>Machines_used</vt:lpstr>
      <vt:lpstr>Magnesium_produced</vt:lpstr>
      <vt:lpstr>Magnesium_production</vt:lpstr>
      <vt:lpstr>Magnesium_required</vt:lpstr>
      <vt:lpstr>Magnesium_requirement</vt:lpstr>
      <vt:lpstr>Maximum_production</vt:lpstr>
      <vt:lpstr>Alloc1!Maximum_products</vt:lpstr>
      <vt:lpstr>Maximum_products</vt:lpstr>
      <vt:lpstr>Number_available</vt:lpstr>
      <vt:lpstr>Number_of_open_quarries</vt:lpstr>
      <vt:lpstr>Number_to_build</vt:lpstr>
      <vt:lpstr>Number_used</vt:lpstr>
      <vt:lpstr>Alloc1!Products_made</vt:lpstr>
      <vt:lpstr>Products_made</vt:lpstr>
      <vt:lpstr>Quarry_decisions</vt:lpstr>
      <vt:lpstr>Quarry_use</vt:lpstr>
      <vt:lpstr>Sheet_Demand</vt:lpstr>
      <vt:lpstr>Sheets_made</vt:lpstr>
      <vt:lpstr>Sheets_used</vt:lpstr>
      <vt:lpstr>Alloc1!Total_cost</vt:lpstr>
      <vt:lpstr>Alloc2!Total_cost</vt:lpstr>
      <vt:lpstr>Blend1!Total_cost</vt:lpstr>
      <vt:lpstr>Blend2!Total_cost</vt:lpstr>
      <vt:lpstr>Total_cost</vt:lpstr>
      <vt:lpstr>Total_hours</vt:lpstr>
      <vt:lpstr>Alloc1!Total_made</vt:lpstr>
      <vt:lpstr>Total_made</vt:lpstr>
      <vt:lpstr>Total_planed</vt:lpstr>
      <vt:lpstr>Blend1!Total_produced</vt:lpstr>
      <vt:lpstr>Total_produced</vt:lpstr>
      <vt:lpstr>Total_profit</vt:lpstr>
      <vt:lpstr>Blend1!Total_required</vt:lpstr>
      <vt:lpstr>Total_required</vt:lpstr>
      <vt:lpstr>Total_waste</vt:lpstr>
      <vt:lpstr>Wood_through_planer1</vt:lpstr>
      <vt:lpstr>Wood_through_planer2</vt:lpstr>
      <vt:lpstr>Wood_through_planer3</vt:lpstr>
    </vt:vector>
  </TitlesOfParts>
  <Company>Frontline Systems,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Straver</dc:creator>
  <cp:lastModifiedBy>Daniel H. Fylstra</cp:lastModifiedBy>
  <dcterms:created xsi:type="dcterms:W3CDTF">1999-05-07T21:34:16Z</dcterms:created>
  <dcterms:modified xsi:type="dcterms:W3CDTF">2013-03-30T22:43:33Z</dcterms:modified>
</cp:coreProperties>
</file>