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etup\"/>
    </mc:Choice>
  </mc:AlternateContent>
  <bookViews>
    <workbookView xWindow="0" yWindow="0" windowWidth="25860" windowHeight="11685"/>
  </bookViews>
  <sheets>
    <sheet name="Sheet1" sheetId="1" r:id="rId1"/>
  </sheets>
  <definedNames>
    <definedName name="CBWorkbookPriority" hidden="1">-1631215274</definedName>
    <definedName name="solver_bigm" localSheetId="0" hidden="1">1000000</definedName>
    <definedName name="solver_bnd" localSheetId="0" hidden="1">1</definedName>
    <definedName name="solver_cha" localSheetId="0" hidden="1">0</definedName>
    <definedName name="solver_chn" localSheetId="0" hidden="1">4</definedName>
    <definedName name="solver_cht" localSheetId="0" hidden="1">0</definedName>
    <definedName name="solver_corr" hidden="1">1</definedName>
    <definedName name="solver_ctp1" hidden="1">0</definedName>
    <definedName name="solver_ctp2" hidden="1">0</definedName>
    <definedName name="solver_disp" hidden="1">0</definedName>
    <definedName name="solver_eval" hidden="1">0</definedName>
    <definedName name="solver_glb" localSheetId="0" hidden="1">-1E+30</definedName>
    <definedName name="solver_gub" localSheetId="0" hidden="1">1E+30</definedName>
    <definedName name="solver_iao" localSheetId="0" hidden="1">0</definedName>
    <definedName name="solver_inc" localSheetId="0" hidden="1">0</definedName>
    <definedName name="solver_int" localSheetId="0" hidden="1">0</definedName>
    <definedName name="solver_irs" localSheetId="0" hidden="1">0</definedName>
    <definedName name="solver_ism" localSheetId="0" hidden="1">0</definedName>
    <definedName name="solver_lcens" hidden="1">-1E+30</definedName>
    <definedName name="solver_lcut" hidden="1">-1E+30</definedName>
    <definedName name="solver_log" localSheetId="0" hidden="1">1</definedName>
    <definedName name="solver_mda" localSheetId="0" hidden="1">4</definedName>
    <definedName name="solver_mod" localSheetId="0" hidden="1">0</definedName>
    <definedName name="solver_nopt" localSheetId="0" hidden="1">2</definedName>
    <definedName name="solver_nsim" hidden="1">1</definedName>
    <definedName name="solver_nsopt" localSheetId="0" hidden="1">-1</definedName>
    <definedName name="solver_nssim" hidden="1">-1</definedName>
    <definedName name="solver_ntr" localSheetId="0" hidden="1">0</definedName>
    <definedName name="solver_ntri" hidden="1">1000</definedName>
    <definedName name="solver_psi" localSheetId="0" hidden="1">0</definedName>
    <definedName name="solver_rgen" hidden="1">1</definedName>
    <definedName name="solver_rsmp" hidden="1">2</definedName>
    <definedName name="solver_seed" hidden="1">0</definedName>
    <definedName name="solver_slv" localSheetId="0" hidden="1">0</definedName>
    <definedName name="solver_slvu" localSheetId="0" hidden="1">0</definedName>
    <definedName name="solver_sthr" hidden="1">0</definedName>
    <definedName name="solver_strm" hidden="1">0</definedName>
    <definedName name="solver_thr" localSheetId="0" hidden="1">0</definedName>
    <definedName name="solver_time" hidden="1">0</definedName>
    <definedName name="solver_tree_a" localSheetId="0" hidden="1">1</definedName>
    <definedName name="solver_tree_b" localSheetId="0" hidden="1">1</definedName>
    <definedName name="solver_tree_ce" localSheetId="0" hidden="1">1</definedName>
    <definedName name="solver_tree_dn" localSheetId="0" hidden="1">1</definedName>
    <definedName name="solver_tree_rt" localSheetId="0" hidden="1">999999999999</definedName>
    <definedName name="solver_typ" localSheetId="0" hidden="1">2</definedName>
    <definedName name="solver_ucens" hidden="1">1E+30</definedName>
    <definedName name="solver_ucut" hidden="1">1E+30</definedName>
    <definedName name="solver_umod" localSheetId="0" hidden="1">1</definedName>
    <definedName name="solver_urs" localSheetId="0" hidden="1">0</definedName>
    <definedName name="solver_ver" localSheetId="0" hidden="1">11</definedName>
    <definedName name="solver_vol" localSheetId="0" hidden="1">0</definedName>
    <definedName name="solveri_C3D" hidden="1">"System.Boolean:False"</definedName>
    <definedName name="solveri_C3D_G10" localSheetId="0" hidden="1">"System.Boolean:True"</definedName>
    <definedName name="solveri_C3D_G16" localSheetId="0" hidden="1">"System.Boolean:False"</definedName>
    <definedName name="solveri_C3D_G27" localSheetId="0" hidden="1">"System.Boolean:False"</definedName>
    <definedName name="solveri_C3D_G5" localSheetId="0" hidden="1">"System.Boolean:False"</definedName>
    <definedName name="solveri_CPop" hidden="1">"System.Boolean:False"</definedName>
    <definedName name="solveri_ISpPars_G10" localSheetId="0" hidden="1">"RiskSolver.UI.Charts.InputDlgPars:-1000001;1;1;-55;35;37;42;0;81;81;0;0;0;0;1;"</definedName>
    <definedName name="solveri_ISpPars_G16" localSheetId="0" hidden="1">"RiskSolver.UI.Charts.InputDlgPars:-1000001;1;1;-56;24;38;63;0;88.209;88.209;0;0;0;0;1;"</definedName>
    <definedName name="solveri_ISpPars_G18" localSheetId="0" hidden="1">"RiskSolver.UI.Charts.InputDlgPars:-1000001;1;1;-63;3;42;42;0;90;90;0;0;0;0;"</definedName>
    <definedName name="solveri_ISpPars_G27" localSheetId="0" hidden="1">"RiskSolver.UI.Charts.InputDlgPars:-1000001;1;1;-61;23;50;56;0;38.74205;38.74205;0;0;0;0;"</definedName>
    <definedName name="solveri_ISpPars_G5" localSheetId="0" hidden="1">"RiskSolver.UI.Charts.InputDlgPars:-1000001;1;1;-48;36;33;48;0;83.88589;83.88589;0;0;0;0;1;"</definedName>
    <definedName name="solveri_ISpPars_Model1H14" hidden="1">"RiskSolver.frmRandomVar+DlgPars:1;1;25.07813;13.25;49.84375;69.625;0;"</definedName>
    <definedName name="solveri_ISpPars_Model1L3" hidden="1">"RiskSolver.frmRandomVar+DlgPars:1;1;25.07813;13.25;49.84375;69.625;0;"</definedName>
    <definedName name="solveri_ISpPars_Model1L5" hidden="1">"RiskSolver.frmRandomVar+DlgPars:1;1;25.07813;13.25;49.84375;69.625;0;"</definedName>
    <definedName name="solveri_ISpPars_ModelD4" hidden="1">"RiskSolver.frmRandomVar+DlgPars:1;1;25.07813;13.25;49.84375;69.625;0;"</definedName>
    <definedName name="solveri_ISpPars_ModelJ2" hidden="1">"RiskSolver.frmRandomVar+DlgPars:1;1;2.421875;12.875;49.84375;69.625;0;"</definedName>
    <definedName name="solveri_ISpPars_ModelK2" hidden="1">"RiskSolver.frmRandomVar+DlgPars:1;1;10.85938;29.375;49.84375;69.625;0;"</definedName>
    <definedName name="solveri_ISpPars_Sheet1D81" hidden="1">"RiskSolver.frmRandomVar+DlgPars:1;1;25.07813;13.25;49.84375;69.625;0;"</definedName>
    <definedName name="solveri_ISpPars_Sheet1L3" hidden="1">"RiskSolver.frmRandomVar+DlgPars:1;1;41.32813;24.80469;32.96875;53.61328;0;"</definedName>
    <definedName name="solveri_ISpPars_Sheet2F7" hidden="1">"RiskSolver.frmRandomVar+DlgPars:1;1;25.07813;13.25;49.84375;69.625;0;"</definedName>
    <definedName name="solveri_ISpPars_Sheet2G7" hidden="1">"RiskSolver.frmRandomVar+DlgPars:1;1;25.07813;13.25;49.84375;69.625;0;"</definedName>
    <definedName name="solvero_C3D_I25" localSheetId="0" hidden="1">"System.Boolean:False"</definedName>
    <definedName name="solvero_CPop" hidden="1">"System.Boolean:False"</definedName>
    <definedName name="solvero_CRMax_I25" localSheetId="0" hidden="1">"System.Double:Infinity"</definedName>
    <definedName name="solvero_CRMin_I25" localSheetId="0" hidden="1">"System.Double:0"</definedName>
    <definedName name="solvero_OSpPars_FundModelwithDistributionFitG38" hidden="1">"RiskSolver.frmOutput+DlgPars:23.28125;30.56641;53.4375;42.1875;3;1;"</definedName>
    <definedName name="solvero_OSpPars_I25" localSheetId="0" hidden="1">"RiskSolver.UI.Charts.OutDlgPars:-1000001;-53;27;41;46;0;1;93.20652;82.85026;0;0;0;0;1;"</definedName>
    <definedName name="solvero_OSpPars_Sheet1G38" hidden="1">"RiskSolver.frmOutput+DlgPars:23.28125;30.56641;53.4375;42.1875;3;1;"</definedName>
    <definedName name="solvero_OSpPars_Sheet2I25" hidden="1">"RiskSolver.frmOutput+DlgPars:23.28125;30.56641;53.4375;42.1875;0;1;"</definedName>
  </definedNames>
  <calcPr calcId="152511"/>
</workbook>
</file>

<file path=xl/calcChain.xml><?xml version="1.0" encoding="utf-8"?>
<calcChain xmlns="http://schemas.openxmlformats.org/spreadsheetml/2006/main">
  <c r="D6" i="1" l="1"/>
  <c r="D7" i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F5" i="1"/>
  <c r="H5" i="1" s="1"/>
  <c r="I5" i="1" l="1"/>
  <c r="C6" i="1" s="1"/>
  <c r="F6" i="1" s="1"/>
  <c r="H6" i="1" l="1"/>
  <c r="I6" i="1" s="1"/>
  <c r="C7" i="1" s="1"/>
  <c r="F7" i="1" s="1"/>
  <c r="H7" i="1" l="1"/>
  <c r="I7" i="1" s="1"/>
  <c r="C8" i="1" s="1"/>
  <c r="F8" i="1" s="1"/>
  <c r="H8" i="1" l="1"/>
  <c r="I8" i="1" s="1"/>
  <c r="C9" i="1" s="1"/>
  <c r="F9" i="1" s="1"/>
  <c r="H9" i="1" l="1"/>
  <c r="I9" i="1" s="1"/>
  <c r="C10" i="1" s="1"/>
  <c r="F10" i="1" s="1"/>
  <c r="H10" i="1" l="1"/>
  <c r="I10" i="1" s="1"/>
  <c r="C11" i="1" s="1"/>
  <c r="F11" i="1" s="1"/>
  <c r="H11" i="1" l="1"/>
  <c r="I11" i="1" s="1"/>
  <c r="C12" i="1" s="1"/>
  <c r="F12" i="1" s="1"/>
  <c r="H12" i="1" l="1"/>
  <c r="I12" i="1"/>
  <c r="C13" i="1" s="1"/>
  <c r="F13" i="1" s="1"/>
  <c r="H13" i="1" l="1"/>
  <c r="I13" i="1" s="1"/>
  <c r="C14" i="1" s="1"/>
  <c r="F14" i="1" s="1"/>
  <c r="H14" i="1" l="1"/>
  <c r="I14" i="1" s="1"/>
  <c r="C15" i="1" s="1"/>
  <c r="F15" i="1" s="1"/>
  <c r="H15" i="1" l="1"/>
  <c r="I15" i="1" s="1"/>
  <c r="C16" i="1" s="1"/>
  <c r="F16" i="1" s="1"/>
  <c r="H16" i="1" l="1"/>
  <c r="I16" i="1" s="1"/>
  <c r="C17" i="1" s="1"/>
  <c r="F17" i="1" s="1"/>
  <c r="H17" i="1" l="1"/>
  <c r="I17" i="1" s="1"/>
  <c r="C18" i="1" s="1"/>
  <c r="F18" i="1" s="1"/>
  <c r="H18" i="1" l="1"/>
  <c r="I18" i="1" s="1"/>
  <c r="C19" i="1" s="1"/>
  <c r="F19" i="1" s="1"/>
  <c r="H19" i="1" l="1"/>
  <c r="I19" i="1" s="1"/>
  <c r="C20" i="1" s="1"/>
  <c r="F20" i="1" s="1"/>
  <c r="H20" i="1" l="1"/>
  <c r="I20" i="1" s="1"/>
  <c r="C21" i="1" s="1"/>
  <c r="F21" i="1" s="1"/>
  <c r="H21" i="1" l="1"/>
  <c r="I21" i="1" s="1"/>
  <c r="C22" i="1" s="1"/>
  <c r="F22" i="1" s="1"/>
  <c r="H22" i="1" l="1"/>
  <c r="I22" i="1" s="1"/>
  <c r="C23" i="1" s="1"/>
  <c r="F23" i="1" s="1"/>
  <c r="H23" i="1" l="1"/>
  <c r="I23" i="1" s="1"/>
  <c r="C24" i="1" s="1"/>
  <c r="F24" i="1" s="1"/>
  <c r="H24" i="1" l="1"/>
  <c r="I24" i="1" s="1"/>
  <c r="C25" i="1" s="1"/>
  <c r="F25" i="1" l="1"/>
  <c r="H25" i="1" s="1"/>
  <c r="I25" i="1"/>
</calcChain>
</file>

<file path=xl/sharedStrings.xml><?xml version="1.0" encoding="utf-8"?>
<sst xmlns="http://schemas.openxmlformats.org/spreadsheetml/2006/main" count="29" uniqueCount="29">
  <si>
    <t>College Fund Growth Projection</t>
  </si>
  <si>
    <t>Year</t>
  </si>
  <si>
    <t>Beginning Balance</t>
  </si>
  <si>
    <t>Deposit</t>
  </si>
  <si>
    <t>Withdrawal</t>
  </si>
  <si>
    <t>Total</t>
  </si>
  <si>
    <t>Interest Rate</t>
  </si>
  <si>
    <t>Interest</t>
  </si>
  <si>
    <t>Ending Balance</t>
  </si>
  <si>
    <t>Mark and Nicole want to ensure that they have enough funds</t>
  </si>
  <si>
    <t>to send their son Joseph to college after he graduates from high</t>
  </si>
  <si>
    <t>school.  They have opened a 529 account at their local investment</t>
  </si>
  <si>
    <t>bank, but are unsure how much money they should invest each</t>
  </si>
  <si>
    <t>year to ensure that enough funds are available when needed.</t>
  </si>
  <si>
    <t>Mark and Nicole are projecting that the price for a private 4 year</t>
  </si>
  <si>
    <t>university or college is $350,000.</t>
  </si>
  <si>
    <t>Click any of the distributions in the Risk Solver App Task Pane to</t>
  </si>
  <si>
    <t>view or edit that distribution. Save the workbook to a SharePoint</t>
  </si>
  <si>
    <t xml:space="preserve">document library, then click the green arrow at the top of the </t>
  </si>
  <si>
    <t>Task Pane to run a simulation. You may be asked to Trust the App.</t>
  </si>
  <si>
    <t>Click the Output tab in the Task Pane to view, add or remove cells</t>
  </si>
  <si>
    <t>as simulation outputs. After a simulation is run, click the chart for</t>
  </si>
  <si>
    <t>an output to see a Frequency, Cumulative Frequency or Reverse</t>
  </si>
  <si>
    <t>Cumulative Frequency chart, Statistics, and Percentiles. Select an</t>
  </si>
  <si>
    <t>empty cell and click the Copy to Sheet button to copy either the</t>
  </si>
  <si>
    <t>Statistics or Percentiles to the worksheet. Click the small black left</t>
  </si>
  <si>
    <t>and right arrows to cycle through the Monte Carlo simulation</t>
  </si>
  <si>
    <t>trials and display them on the worksheet.  Click the upper left icon</t>
  </si>
  <si>
    <t>to visit Frontline Systems' website www.solver.com.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</si>
</sst>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\ ;\(&quot;$&quot;#,##0\)"/>
    <numFmt numFmtId="165" formatCode="m\/d\/yy"/>
  </numFmts>
  <fonts count="5" x14ac:knownFonts="1">
    <font>
      <sz val="10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medium">
        <color rgb="FF00B05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1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/>
    <xf numFmtId="164" fontId="2" fillId="0" borderId="0" xfId="0" applyNumberFormat="1" applyFont="1" applyFill="1" applyBorder="1"/>
    <xf numFmtId="1" fontId="2" fillId="0" borderId="0" xfId="0" applyNumberFormat="1" applyFont="1" applyFill="1" applyBorder="1"/>
    <xf numFmtId="164" fontId="2" fillId="0" borderId="6" xfId="0" applyNumberFormat="1" applyFont="1" applyFill="1" applyBorder="1"/>
    <xf numFmtId="1" fontId="2" fillId="0" borderId="7" xfId="0" applyNumberFormat="1" applyFont="1" applyFill="1" applyBorder="1"/>
    <xf numFmtId="164" fontId="2" fillId="0" borderId="8" xfId="0" applyNumberFormat="1" applyFont="1" applyFill="1" applyBorder="1"/>
    <xf numFmtId="10" fontId="2" fillId="0" borderId="19" xfId="0" applyNumberFormat="1" applyFont="1" applyFill="1" applyBorder="1"/>
    <xf numFmtId="1" fontId="2" fillId="0" borderId="8" xfId="0" applyNumberFormat="1" applyFont="1" applyFill="1" applyBorder="1"/>
    <xf numFmtId="164" fontId="2" fillId="0" borderId="20" xfId="0" applyNumberFormat="1" applyFont="1" applyFill="1" applyBorder="1"/>
    <xf numFmtId="0" fontId="2" fillId="0" borderId="0" xfId="0" applyFont="1" applyFill="1"/>
    <xf numFmtId="2" fontId="2" fillId="2" borderId="9" xfId="0" applyNumberFormat="1" applyFont="1" applyFill="1" applyBorder="1" applyAlignment="1">
      <alignment horizontal="left" vertical="center"/>
    </xf>
    <xf numFmtId="2" fontId="2" fillId="2" borderId="10" xfId="0" applyNumberFormat="1" applyFont="1" applyFill="1" applyBorder="1"/>
    <xf numFmtId="2" fontId="2" fillId="2" borderId="12" xfId="0" applyNumberFormat="1" applyFont="1" applyFill="1" applyBorder="1"/>
    <xf numFmtId="2" fontId="2" fillId="2" borderId="0" xfId="0" applyNumberFormat="1" applyFont="1" applyFill="1" applyBorder="1"/>
    <xf numFmtId="2" fontId="2" fillId="2" borderId="14" xfId="0" applyNumberFormat="1" applyFont="1" applyFill="1" applyBorder="1"/>
    <xf numFmtId="2" fontId="4" fillId="2" borderId="12" xfId="0" applyNumberFormat="1" applyFont="1" applyFill="1" applyBorder="1"/>
    <xf numFmtId="2" fontId="4" fillId="2" borderId="16" xfId="0" applyNumberFormat="1" applyFont="1" applyFill="1" applyBorder="1"/>
    <xf numFmtId="0" fontId="2" fillId="0" borderId="17" xfId="0" applyNumberFormat="1" applyFont="1" applyFill="1" applyBorder="1"/>
    <xf numFmtId="0" fontId="2" fillId="0" borderId="18" xfId="0" applyNumberFormat="1" applyFont="1" applyFill="1" applyBorder="1"/>
    <xf numFmtId="2" fontId="2" fillId="2" borderId="11" xfId="0" applyNumberFormat="1" applyFont="1" applyFill="1" applyBorder="1"/>
    <xf numFmtId="2" fontId="2" fillId="2" borderId="13" xfId="0" applyNumberFormat="1" applyFont="1" applyFill="1" applyBorder="1"/>
    <xf numFmtId="2" fontId="2" fillId="2" borderId="15" xfId="0" applyNumberFormat="1" applyFont="1" applyFill="1" applyBorder="1"/>
    <xf numFmtId="2" fontId="2" fillId="0" borderId="0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Border="1"/>
    <xf numFmtId="0" fontId="2" fillId="0" borderId="0" xfId="0" applyFont="1" applyFill="1" applyBorder="1"/>
    <xf numFmtId="2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498" row="2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DBF5704C-ACB2-4BDC-AA0B-66FE71F933BD}">
  <we:reference id="c83304d1-89d3-424f-bc8f-d9975f89ff33" version="1.0.0.0" store="https://frontlinesystems369.sharepoint.com/sites/Apps" storeType="SPCatalog"/>
  <we:alternateReferences/>
  <we:properties>
    <we:property name="UniqueID" value="&quot;20147111407799425751&quot;"/>
    <we:property name="Trials" value="&quot;1000&quot;"/>
    <we:property name="RandomSeed" value="&quot;0&quot;"/>
    <we:property name="SamplingMethod" value="&quot;LatinHyperCube&quot;"/>
    <we:property name="RandomGenerator" value="&quot;CMRG&quot;"/>
    <we:property name="RandomStreams" value="&quot;Single&quot;"/>
    <we:property name="numDists" value="20"/>
    <we:property name="dist0" value="&quot;$G$5:PsiNormal(0.1,0.2)&quot;"/>
    <we:property name="dist1" value="&quot;$G$6:PsiNormal(0.1,0.2)&quot;"/>
    <we:property name="dist2" value="&quot;$G$7:PsiNormal(0.1,0.2)&quot;"/>
    <we:property name="dist3" value="&quot;$G$8:PsiNormal(0.1,0.2)&quot;"/>
    <we:property name="dist4" value="&quot;$G$9:PsiNormal(0.1,0.2)&quot;"/>
    <we:property name="dist5" value="&quot;$G$10:PsiNormal(0.1,0.2)&quot;"/>
    <we:property name="dist6" value="&quot;$G$11:PsiNormal(0.1,0.2)&quot;"/>
    <we:property name="dist7" value="&quot;$G$12:PsiNormal(0.1,0.2)&quot;"/>
    <we:property name="dist8" value="&quot;$G$13:PsiNormal(0.1,0.2)&quot;"/>
    <we:property name="dist9" value="&quot;$G$14:PsiNormal(0.1,0.2)&quot;"/>
    <we:property name="dist10" value="&quot;$G$15:PsiNormal(0.1,0.2)&quot;"/>
    <we:property name="dist11" value="&quot;$G$16:PsiNormal(0.1,0.2)&quot;"/>
    <we:property name="dist12" value="&quot;$G$17:PsiNormal(0.1,0.2)&quot;"/>
    <we:property name="dist13" value="&quot;$G$18:PsiNormal(0.1,0.2)&quot;"/>
    <we:property name="dist14" value="&quot;$G$19:PsiNormal(0.1,0.2)&quot;"/>
    <we:property name="dist15" value="&quot;$G$20:PsiNormal(0.1,0.2)&quot;"/>
    <we:property name="dist16" value="&quot;$G$21:PsiNormal(0.1,0.2)&quot;"/>
    <we:property name="dist17" value="&quot;$G$22:PsiNormal(0.1,0.2)&quot;"/>
    <we:property name="dist18" value="&quot;$G$23:PsiNormal(0.1,0.2)&quot;"/>
    <we:property name="dist19" value="&quot;$G$24:PsiNormal(0.1,0.2)&quot;"/>
    <we:property name="output0" value="&quot;$I$25&quot;"/>
    <we:property name="numOutputs" value="1"/>
  </we:properties>
  <we:bindings>
    <we:binding id="cellSelection" type="matrix" appref="{C45EFF8A-E60A-40EB-9A40-5FA652B7842D}"/>
    <we:binding id="Worker" type="matrix" appref="{3E320518-FDED-4840-AA1D-BC6F72C5F4AC}"/>
    <we:binding id="$G$7" type="matrix" appref="{C79E3E57-4C1E-478A-ABDE-1E3B2F02E1E0}"/>
    <we:binding id="$G$8" type="matrix" appref="{C6FBAD1C-94AF-4D87-AD12-4CB7824DF6DA}"/>
    <we:binding id="$G$9" type="matrix" appref="{EC4AE4C9-F084-4991-9B05-561FAA643154}"/>
    <we:binding id="$G$10" type="matrix" appref="{FD629B8E-F2BA-4121-AB77-0DF7D6BBCE95}"/>
    <we:binding id="$G$11" type="matrix" appref="{A9A298C6-29D0-42EE-82AB-65F114435592}"/>
    <we:binding id="$G$12" type="matrix" appref="{CFF79AC4-4D92-43DB-A3F3-086CC926C4E0}"/>
    <we:binding id="$G$13" type="matrix" appref="{78CEC774-CFC4-4FCB-8D3A-BB8C07654217}"/>
    <we:binding id="$G$14" type="matrix" appref="{32A0C1B3-8F6D-4198-94CF-21E467DA5803}"/>
    <we:binding id="$G$15" type="matrix" appref="{17E69703-8A43-4B4E-A7FC-0FD648443510}"/>
    <we:binding id="$G$16" type="matrix" appref="{910A89F1-196A-4D01-B2FA-4B26609F7CEC}"/>
    <we:binding id="$G$17" type="matrix" appref="{BFE3019F-07C4-4ABF-BC6C-D3E817AC05FE}"/>
    <we:binding id="$G$18" type="matrix" appref="{F0172E2D-0D0A-4927-9509-D07FA8CBD77F}"/>
    <we:binding id="$G$19" type="matrix" appref="{0CE71EC6-DFBF-486F-BA69-DAE301D88D32}"/>
    <we:binding id="$G$20" type="matrix" appref="{F5A41832-2679-430B-A9FB-9EB65EFD5C32}"/>
    <we:binding id="$G$21" type="matrix" appref="{8187E37B-A7ED-4806-B452-26A197E6F671}"/>
    <we:binding id="$G$22" type="matrix" appref="{DCA9F381-4FA2-4C31-8D64-95BF7D5FE703}"/>
    <we:binding id="$G$23" type="matrix" appref="{20701756-524F-4C82-8F16-3DDA064309AC}"/>
    <we:binding id="$G$24" type="matrix" appref="{4C76AD77-3836-4EB7-B806-1B2AC7919051}"/>
    <we:binding id="$G$6" type="matrix" appref="{46529DDB-766A-4DDC-B400-3D983CEA5BBE}"/>
    <we:binding id="$G$5" type="matrix" appref="{D8C46ECB-336B-41F5-B5AB-AC035C00A185}"/>
  </we:bindings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67284D40-3601-4BE7-99FA-AEFD096B889F}">
  <we:reference id="ea898fd8-4233-4b07-b16d-194e1755435a" version="1.0.0.0" store="developer" storeType="Registry"/>
  <we:alternateReferences/>
  <we:properties>
    <we:property name="UniqueID" value="&quot;20147181408380041269&quot;"/>
    <we:property name="Trials" value="1000"/>
    <we:property name="RandomSeed" value="0"/>
    <we:property name="SamplingMethod" value="&quot;LatinHyperCube&quot;"/>
    <we:property name="RandomGenerator" value="&quot;CMRG&quot;"/>
    <we:property name="RandomStreams" value="&quot;Single&quot;"/>
    <we:property name="numDists" value="2"/>
    <we:property name="dist0" value="&quot;$G$5:PsiNormal(0,1)&quot;"/>
    <we:property name="dist1" value="&quot;$G$6:PsiNormal(0,1)&quot;"/>
    <we:property name="output0" value="&quot;$I$25&quot;"/>
    <we:property name="numOutputs" value="1"/>
  </we:properties>
  <we:bindings>
    <we:binding id="cellSelection" type="matrix" appref="{26CD8DE3-7F00-414A-94F8-6F950BD6ACE3}"/>
    <we:binding id="$G$5" type="matrix" appref="{F10E4911-6EFB-4F91-9AD0-B379FE258F33}"/>
    <we:binding id="$G$6" type="matrix" appref="{CC0F6763-493A-4EFD-9CF1-D8D030131FEC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IU65534"/>
  <sheetViews>
    <sheetView showGridLines="0" tabSelected="1" workbookViewId="0">
      <selection activeCell="B2" sqref="B2"/>
    </sheetView>
  </sheetViews>
  <sheetFormatPr defaultRowHeight="15" x14ac:dyDescent="0.25"/>
  <cols>
    <col min="1" max="2" width="9.140625" style="4"/>
    <col min="3" max="3" width="19.140625" style="4" customWidth="1"/>
    <col min="4" max="4" width="9.140625" style="4"/>
    <col min="5" max="5" width="13.28515625" style="4" customWidth="1"/>
    <col min="6" max="6" width="9.140625" style="4"/>
    <col min="7" max="7" width="13.85546875" style="4" customWidth="1"/>
    <col min="8" max="8" width="9.140625" style="4"/>
    <col min="9" max="9" width="17.140625" style="4" customWidth="1"/>
    <col min="10" max="16" width="9.140625" style="4"/>
    <col min="17" max="17" width="4.7109375" style="4" customWidth="1"/>
    <col min="18" max="16384" width="9.140625" style="4"/>
  </cols>
  <sheetData>
    <row r="2" spans="2:17" x14ac:dyDescent="0.25">
      <c r="B2" s="1" t="s">
        <v>0</v>
      </c>
      <c r="C2" s="2"/>
      <c r="D2" s="2"/>
      <c r="E2" s="2"/>
      <c r="F2" s="2"/>
      <c r="G2" s="3"/>
      <c r="H2" s="3"/>
      <c r="I2" s="2"/>
    </row>
    <row r="3" spans="2:17" ht="15.75" thickBot="1" x14ac:dyDescent="0.3">
      <c r="B3" s="5"/>
      <c r="C3" s="2"/>
      <c r="D3" s="2"/>
      <c r="E3" s="2"/>
      <c r="F3" s="2"/>
      <c r="G3" s="2"/>
      <c r="H3" s="2"/>
      <c r="I3" s="2"/>
    </row>
    <row r="4" spans="2:17" ht="15.75" thickBot="1" x14ac:dyDescent="0.3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  <c r="H4" s="7" t="s">
        <v>7</v>
      </c>
      <c r="I4" s="9" t="s">
        <v>8</v>
      </c>
      <c r="K4" s="32"/>
      <c r="L4" s="33"/>
      <c r="M4" s="33"/>
      <c r="N4" s="33"/>
      <c r="O4" s="33"/>
      <c r="P4" s="33"/>
      <c r="Q4" s="34"/>
    </row>
    <row r="5" spans="2:17" x14ac:dyDescent="0.25">
      <c r="B5" s="10">
        <v>1</v>
      </c>
      <c r="C5" s="11">
        <v>0</v>
      </c>
      <c r="D5" s="11">
        <v>8000</v>
      </c>
      <c r="E5" s="11">
        <v>10000</v>
      </c>
      <c r="F5" s="11">
        <f t="shared" ref="F5:F25" si="0">SUM(C5:E5)</f>
        <v>18000</v>
      </c>
      <c r="G5" s="27">
        <v>0.156417</v>
      </c>
      <c r="H5" s="12">
        <f t="shared" ref="H5:H21" si="1">F5*G5</f>
        <v>2815.5059999999999</v>
      </c>
      <c r="I5" s="13">
        <f t="shared" ref="I5:I24" si="2">F5+H5</f>
        <v>20815.506000000001</v>
      </c>
      <c r="K5" s="33"/>
      <c r="L5" s="33"/>
      <c r="M5" s="33"/>
      <c r="N5" s="33"/>
      <c r="O5" s="33"/>
      <c r="P5" s="33"/>
      <c r="Q5" s="34"/>
    </row>
    <row r="6" spans="2:17" x14ac:dyDescent="0.25">
      <c r="B6" s="10">
        <v>2</v>
      </c>
      <c r="C6" s="11">
        <f t="shared" ref="C6:C25" si="3">I5</f>
        <v>20815.506000000001</v>
      </c>
      <c r="D6" s="11">
        <f t="shared" ref="D6:D21" si="4">D5</f>
        <v>8000</v>
      </c>
      <c r="E6" s="11">
        <v>10000</v>
      </c>
      <c r="F6" s="11">
        <f t="shared" si="0"/>
        <v>38815.506000000001</v>
      </c>
      <c r="G6" s="28">
        <v>1.28483E-2</v>
      </c>
      <c r="H6" s="12">
        <f t="shared" si="1"/>
        <v>498.71326573980002</v>
      </c>
      <c r="I6" s="13">
        <f t="shared" si="2"/>
        <v>39314.219265739805</v>
      </c>
      <c r="K6" s="33"/>
      <c r="L6" s="33"/>
      <c r="M6" s="33"/>
      <c r="N6" s="33"/>
      <c r="O6" s="33"/>
      <c r="P6" s="33"/>
      <c r="Q6" s="34"/>
    </row>
    <row r="7" spans="2:17" x14ac:dyDescent="0.25">
      <c r="B7" s="10">
        <v>3</v>
      </c>
      <c r="C7" s="11">
        <f t="shared" si="3"/>
        <v>39314.219265739805</v>
      </c>
      <c r="D7" s="11">
        <f t="shared" si="4"/>
        <v>8000</v>
      </c>
      <c r="E7" s="11">
        <v>10000</v>
      </c>
      <c r="F7" s="11">
        <f t="shared" si="0"/>
        <v>57314.219265739805</v>
      </c>
      <c r="G7" s="28">
        <v>0.100024</v>
      </c>
      <c r="H7" s="12">
        <f t="shared" si="1"/>
        <v>5732.797467836358</v>
      </c>
      <c r="I7" s="13">
        <f t="shared" si="2"/>
        <v>63047.016733576165</v>
      </c>
      <c r="K7" s="33"/>
      <c r="L7" s="33"/>
      <c r="M7" s="33"/>
      <c r="N7" s="33"/>
      <c r="O7" s="33"/>
      <c r="P7" s="33"/>
      <c r="Q7" s="34"/>
    </row>
    <row r="8" spans="2:17" x14ac:dyDescent="0.25">
      <c r="B8" s="10">
        <v>4</v>
      </c>
      <c r="C8" s="11">
        <f t="shared" si="3"/>
        <v>63047.016733576165</v>
      </c>
      <c r="D8" s="11">
        <f t="shared" si="4"/>
        <v>8000</v>
      </c>
      <c r="E8" s="11">
        <v>10000</v>
      </c>
      <c r="F8" s="11">
        <f t="shared" si="0"/>
        <v>81047.016733576165</v>
      </c>
      <c r="G8" s="28">
        <v>2.7576699999999999E-2</v>
      </c>
      <c r="H8" s="12">
        <f t="shared" si="1"/>
        <v>2235.0092663568098</v>
      </c>
      <c r="I8" s="13">
        <f t="shared" si="2"/>
        <v>83282.025999932972</v>
      </c>
      <c r="K8" s="33"/>
      <c r="L8" s="33"/>
      <c r="M8" s="33"/>
      <c r="N8" s="33"/>
      <c r="O8" s="33"/>
      <c r="P8" s="33"/>
      <c r="Q8" s="34"/>
    </row>
    <row r="9" spans="2:17" x14ac:dyDescent="0.25">
      <c r="B9" s="10">
        <v>5</v>
      </c>
      <c r="C9" s="11">
        <f t="shared" si="3"/>
        <v>83282.025999932972</v>
      </c>
      <c r="D9" s="11">
        <f t="shared" si="4"/>
        <v>8000</v>
      </c>
      <c r="E9" s="11">
        <v>10000</v>
      </c>
      <c r="F9" s="11">
        <f t="shared" si="0"/>
        <v>101282.02599993297</v>
      </c>
      <c r="G9" s="28">
        <v>4.1287099999999998E-3</v>
      </c>
      <c r="H9" s="12">
        <f t="shared" si="1"/>
        <v>418.16411356618323</v>
      </c>
      <c r="I9" s="13">
        <f t="shared" si="2"/>
        <v>101700.19011349915</v>
      </c>
      <c r="K9" s="33"/>
      <c r="L9" s="33"/>
      <c r="M9" s="33"/>
      <c r="N9" s="33"/>
      <c r="O9" s="33"/>
      <c r="P9" s="33"/>
      <c r="Q9" s="34"/>
    </row>
    <row r="10" spans="2:17" x14ac:dyDescent="0.25">
      <c r="B10" s="10">
        <v>6</v>
      </c>
      <c r="C10" s="11">
        <f t="shared" si="3"/>
        <v>101700.19011349915</v>
      </c>
      <c r="D10" s="11">
        <f t="shared" si="4"/>
        <v>8000</v>
      </c>
      <c r="E10" s="11">
        <v>10000</v>
      </c>
      <c r="F10" s="11">
        <f t="shared" si="0"/>
        <v>119700.19011349915</v>
      </c>
      <c r="G10" s="28">
        <v>0.17699899999999999</v>
      </c>
      <c r="H10" s="12">
        <f t="shared" si="1"/>
        <v>21186.813949899235</v>
      </c>
      <c r="I10" s="13">
        <f t="shared" si="2"/>
        <v>140887.00406339837</v>
      </c>
      <c r="K10" s="33"/>
      <c r="L10" s="33"/>
      <c r="M10" s="33"/>
      <c r="N10" s="33"/>
      <c r="O10" s="33"/>
      <c r="P10" s="33"/>
      <c r="Q10" s="34"/>
    </row>
    <row r="11" spans="2:17" x14ac:dyDescent="0.25">
      <c r="B11" s="10">
        <v>7</v>
      </c>
      <c r="C11" s="11">
        <f t="shared" si="3"/>
        <v>140887.00406339837</v>
      </c>
      <c r="D11" s="11">
        <f t="shared" si="4"/>
        <v>8000</v>
      </c>
      <c r="E11" s="11">
        <v>10000</v>
      </c>
      <c r="F11" s="11">
        <f t="shared" si="0"/>
        <v>158887.00406339837</v>
      </c>
      <c r="G11" s="28">
        <v>1.6301E-2</v>
      </c>
      <c r="H11" s="12">
        <f t="shared" si="1"/>
        <v>2590.0170532374568</v>
      </c>
      <c r="I11" s="13">
        <f t="shared" si="2"/>
        <v>161477.02111663582</v>
      </c>
      <c r="K11" s="33"/>
      <c r="L11" s="33"/>
      <c r="M11" s="33"/>
      <c r="N11" s="33"/>
      <c r="O11" s="33"/>
      <c r="P11" s="33"/>
      <c r="Q11" s="34"/>
    </row>
    <row r="12" spans="2:17" x14ac:dyDescent="0.25">
      <c r="B12" s="10">
        <v>8</v>
      </c>
      <c r="C12" s="11">
        <f t="shared" si="3"/>
        <v>161477.02111663582</v>
      </c>
      <c r="D12" s="11">
        <f t="shared" si="4"/>
        <v>8000</v>
      </c>
      <c r="E12" s="11">
        <v>10000</v>
      </c>
      <c r="F12" s="11">
        <f t="shared" si="0"/>
        <v>179477.02111663582</v>
      </c>
      <c r="G12" s="28">
        <v>-0.123325</v>
      </c>
      <c r="H12" s="12">
        <f t="shared" si="1"/>
        <v>-22134.003629209114</v>
      </c>
      <c r="I12" s="13">
        <f t="shared" si="2"/>
        <v>157343.0174874267</v>
      </c>
      <c r="K12" s="35"/>
      <c r="L12" s="33"/>
      <c r="M12" s="33"/>
      <c r="N12" s="33"/>
      <c r="O12" s="33"/>
      <c r="P12" s="33"/>
      <c r="Q12" s="34"/>
    </row>
    <row r="13" spans="2:17" x14ac:dyDescent="0.25">
      <c r="B13" s="10">
        <v>9</v>
      </c>
      <c r="C13" s="11">
        <f t="shared" si="3"/>
        <v>157343.0174874267</v>
      </c>
      <c r="D13" s="11">
        <f t="shared" si="4"/>
        <v>8000</v>
      </c>
      <c r="E13" s="11">
        <v>10000</v>
      </c>
      <c r="F13" s="11">
        <f t="shared" si="0"/>
        <v>175343.0174874267</v>
      </c>
      <c r="G13" s="28">
        <v>0.34190199999999998</v>
      </c>
      <c r="H13" s="12">
        <f t="shared" si="1"/>
        <v>59950.128364986158</v>
      </c>
      <c r="I13" s="13">
        <f t="shared" si="2"/>
        <v>235293.14585241285</v>
      </c>
      <c r="K13" s="35"/>
      <c r="L13" s="33"/>
      <c r="M13" s="33"/>
      <c r="N13" s="33"/>
      <c r="O13" s="33"/>
      <c r="P13" s="33"/>
      <c r="Q13" s="34"/>
    </row>
    <row r="14" spans="2:17" x14ac:dyDescent="0.25">
      <c r="B14" s="10">
        <v>10</v>
      </c>
      <c r="C14" s="11">
        <f t="shared" si="3"/>
        <v>235293.14585241285</v>
      </c>
      <c r="D14" s="11">
        <f t="shared" si="4"/>
        <v>8000</v>
      </c>
      <c r="E14" s="11">
        <v>10000</v>
      </c>
      <c r="F14" s="11">
        <f t="shared" si="0"/>
        <v>253293.14585241285</v>
      </c>
      <c r="G14" s="28">
        <v>0.17930299999999999</v>
      </c>
      <c r="H14" s="12">
        <f t="shared" si="1"/>
        <v>45416.220930775176</v>
      </c>
      <c r="I14" s="13">
        <f t="shared" si="2"/>
        <v>298709.36678318802</v>
      </c>
      <c r="K14" s="35"/>
      <c r="L14" s="33"/>
      <c r="M14" s="33"/>
      <c r="N14" s="33"/>
      <c r="O14" s="33"/>
      <c r="P14" s="33"/>
      <c r="Q14" s="34"/>
    </row>
    <row r="15" spans="2:17" x14ac:dyDescent="0.25">
      <c r="B15" s="10">
        <v>11</v>
      </c>
      <c r="C15" s="11">
        <f t="shared" si="3"/>
        <v>298709.36678318802</v>
      </c>
      <c r="D15" s="11">
        <f t="shared" si="4"/>
        <v>8000</v>
      </c>
      <c r="E15" s="11">
        <v>10000</v>
      </c>
      <c r="F15" s="11">
        <f t="shared" si="0"/>
        <v>316709.36678318802</v>
      </c>
      <c r="G15" s="28">
        <v>-5.49206E-2</v>
      </c>
      <c r="H15" s="12">
        <f t="shared" si="1"/>
        <v>-17393.868449352754</v>
      </c>
      <c r="I15" s="13">
        <f t="shared" si="2"/>
        <v>299315.49833383528</v>
      </c>
      <c r="K15" s="35"/>
      <c r="L15" s="33"/>
      <c r="M15" s="33"/>
      <c r="N15" s="33"/>
      <c r="O15" s="33"/>
      <c r="P15" s="33"/>
      <c r="Q15" s="34"/>
    </row>
    <row r="16" spans="2:17" x14ac:dyDescent="0.25">
      <c r="B16" s="10">
        <v>12</v>
      </c>
      <c r="C16" s="11">
        <f t="shared" si="3"/>
        <v>299315.49833383528</v>
      </c>
      <c r="D16" s="11">
        <f t="shared" si="4"/>
        <v>8000</v>
      </c>
      <c r="E16" s="11">
        <v>10000</v>
      </c>
      <c r="F16" s="11">
        <f t="shared" si="0"/>
        <v>317315.49833383528</v>
      </c>
      <c r="G16" s="28">
        <v>2.8820700000000001E-2</v>
      </c>
      <c r="H16" s="12">
        <f t="shared" si="1"/>
        <v>9145.2547828299666</v>
      </c>
      <c r="I16" s="13">
        <f t="shared" si="2"/>
        <v>326460.75311666523</v>
      </c>
      <c r="K16" s="35"/>
      <c r="L16" s="33"/>
      <c r="M16" s="33"/>
      <c r="N16" s="33"/>
      <c r="O16" s="33"/>
      <c r="P16" s="33"/>
      <c r="Q16" s="34"/>
    </row>
    <row r="17" spans="2:17" x14ac:dyDescent="0.25">
      <c r="B17" s="10">
        <v>13</v>
      </c>
      <c r="C17" s="11">
        <f t="shared" si="3"/>
        <v>326460.75311666523</v>
      </c>
      <c r="D17" s="11">
        <f t="shared" si="4"/>
        <v>8000</v>
      </c>
      <c r="E17" s="11">
        <v>10000</v>
      </c>
      <c r="F17" s="11">
        <f t="shared" si="0"/>
        <v>344460.75311666523</v>
      </c>
      <c r="G17" s="28">
        <v>-1.2728399999999999E-3</v>
      </c>
      <c r="H17" s="12">
        <f t="shared" si="1"/>
        <v>-438.44342499701617</v>
      </c>
      <c r="I17" s="13">
        <f t="shared" si="2"/>
        <v>344022.3096916682</v>
      </c>
      <c r="K17" s="35"/>
      <c r="L17" s="33"/>
      <c r="M17" s="33"/>
      <c r="N17" s="33"/>
      <c r="O17" s="33"/>
      <c r="P17" s="33"/>
      <c r="Q17" s="34"/>
    </row>
    <row r="18" spans="2:17" x14ac:dyDescent="0.25">
      <c r="B18" s="10">
        <v>14</v>
      </c>
      <c r="C18" s="11">
        <f t="shared" si="3"/>
        <v>344022.3096916682</v>
      </c>
      <c r="D18" s="11">
        <f t="shared" si="4"/>
        <v>8000</v>
      </c>
      <c r="E18" s="11">
        <v>10000</v>
      </c>
      <c r="F18" s="11">
        <f t="shared" si="0"/>
        <v>362022.3096916682</v>
      </c>
      <c r="G18" s="28">
        <v>2.7658200000000001E-2</v>
      </c>
      <c r="H18" s="12">
        <f t="shared" si="1"/>
        <v>10012.885445914098</v>
      </c>
      <c r="I18" s="13">
        <f t="shared" si="2"/>
        <v>372035.19513758231</v>
      </c>
      <c r="K18" s="35"/>
      <c r="L18" s="33"/>
      <c r="M18" s="33"/>
      <c r="N18" s="33"/>
      <c r="O18" s="33"/>
      <c r="P18" s="33"/>
      <c r="Q18" s="34"/>
    </row>
    <row r="19" spans="2:17" x14ac:dyDescent="0.25">
      <c r="B19" s="10">
        <v>15</v>
      </c>
      <c r="C19" s="11">
        <f t="shared" si="3"/>
        <v>372035.19513758231</v>
      </c>
      <c r="D19" s="11">
        <f t="shared" si="4"/>
        <v>8000</v>
      </c>
      <c r="E19" s="11">
        <v>10000</v>
      </c>
      <c r="F19" s="11">
        <f t="shared" si="0"/>
        <v>390035.19513758231</v>
      </c>
      <c r="G19" s="28">
        <v>7.8419100000000005E-3</v>
      </c>
      <c r="H19" s="12">
        <f t="shared" si="1"/>
        <v>3058.6208971013584</v>
      </c>
      <c r="I19" s="13">
        <f t="shared" si="2"/>
        <v>393093.81603468367</v>
      </c>
      <c r="K19" s="35"/>
      <c r="L19" s="33"/>
      <c r="M19" s="33"/>
      <c r="N19" s="33"/>
      <c r="O19" s="33"/>
      <c r="P19" s="33"/>
      <c r="Q19" s="34"/>
    </row>
    <row r="20" spans="2:17" x14ac:dyDescent="0.25">
      <c r="B20" s="10">
        <v>16</v>
      </c>
      <c r="C20" s="11">
        <f t="shared" si="3"/>
        <v>393093.81603468367</v>
      </c>
      <c r="D20" s="11">
        <f t="shared" si="4"/>
        <v>8000</v>
      </c>
      <c r="E20" s="11">
        <v>10000</v>
      </c>
      <c r="F20" s="11">
        <f t="shared" si="0"/>
        <v>411093.81603468367</v>
      </c>
      <c r="G20" s="28">
        <v>-2.11387E-2</v>
      </c>
      <c r="H20" s="12">
        <f t="shared" si="1"/>
        <v>-8689.9888490123667</v>
      </c>
      <c r="I20" s="13">
        <f t="shared" si="2"/>
        <v>402403.82718567131</v>
      </c>
      <c r="K20" s="35"/>
      <c r="L20" s="33"/>
      <c r="M20" s="33"/>
      <c r="N20" s="33"/>
      <c r="O20" s="33"/>
      <c r="P20" s="33"/>
      <c r="Q20" s="34"/>
    </row>
    <row r="21" spans="2:17" x14ac:dyDescent="0.25">
      <c r="B21" s="10">
        <v>17</v>
      </c>
      <c r="C21" s="11">
        <f t="shared" si="3"/>
        <v>402403.82718567131</v>
      </c>
      <c r="D21" s="11">
        <f t="shared" si="4"/>
        <v>8000</v>
      </c>
      <c r="E21" s="11">
        <v>10000</v>
      </c>
      <c r="F21" s="11">
        <f t="shared" si="0"/>
        <v>420403.82718567131</v>
      </c>
      <c r="G21" s="28">
        <v>0.30046</v>
      </c>
      <c r="H21" s="12">
        <f t="shared" si="1"/>
        <v>126314.5339162068</v>
      </c>
      <c r="I21" s="13">
        <f t="shared" si="2"/>
        <v>546718.36110187811</v>
      </c>
      <c r="K21" s="35"/>
      <c r="L21" s="33"/>
      <c r="M21" s="33"/>
      <c r="N21" s="33"/>
      <c r="O21" s="33"/>
      <c r="P21" s="33"/>
      <c r="Q21" s="34"/>
    </row>
    <row r="22" spans="2:17" x14ac:dyDescent="0.25">
      <c r="B22" s="10">
        <v>18</v>
      </c>
      <c r="C22" s="11">
        <f t="shared" si="3"/>
        <v>546718.36110187811</v>
      </c>
      <c r="D22" s="11">
        <v>0</v>
      </c>
      <c r="E22" s="11">
        <v>-87500</v>
      </c>
      <c r="F22" s="11">
        <f t="shared" si="0"/>
        <v>459218.36110187811</v>
      </c>
      <c r="G22" s="28">
        <v>4.88291E-2</v>
      </c>
      <c r="H22" s="12">
        <f>IF(F22&lt;0,0,F22*G22)</f>
        <v>22423.219276079715</v>
      </c>
      <c r="I22" s="13">
        <f t="shared" si="2"/>
        <v>481641.58037795784</v>
      </c>
      <c r="K22" s="35"/>
      <c r="L22" s="33"/>
      <c r="M22" s="33"/>
      <c r="N22" s="33"/>
      <c r="O22" s="33"/>
      <c r="P22" s="33"/>
      <c r="Q22" s="34"/>
    </row>
    <row r="23" spans="2:17" x14ac:dyDescent="0.25">
      <c r="B23" s="10">
        <v>19</v>
      </c>
      <c r="C23" s="11">
        <f t="shared" si="3"/>
        <v>481641.58037795784</v>
      </c>
      <c r="D23" s="11">
        <v>0</v>
      </c>
      <c r="E23" s="11">
        <v>-87500</v>
      </c>
      <c r="F23" s="11">
        <f t="shared" si="0"/>
        <v>394141.58037795784</v>
      </c>
      <c r="G23" s="28">
        <v>0.23424800000000001</v>
      </c>
      <c r="H23" s="12">
        <f>IF(F23&lt;0,0,F23*G23)</f>
        <v>92326.876920375871</v>
      </c>
      <c r="I23" s="13">
        <f t="shared" si="2"/>
        <v>486468.4572983337</v>
      </c>
      <c r="K23" s="35"/>
      <c r="L23" s="33"/>
      <c r="M23" s="33"/>
      <c r="N23" s="33"/>
      <c r="O23" s="33"/>
      <c r="P23" s="33"/>
      <c r="Q23" s="34"/>
    </row>
    <row r="24" spans="2:17" ht="15.75" thickBot="1" x14ac:dyDescent="0.3">
      <c r="B24" s="10">
        <v>20</v>
      </c>
      <c r="C24" s="11">
        <f t="shared" si="3"/>
        <v>486468.4572983337</v>
      </c>
      <c r="D24" s="11">
        <v>0</v>
      </c>
      <c r="E24" s="11">
        <v>-87500</v>
      </c>
      <c r="F24" s="11">
        <f t="shared" si="0"/>
        <v>398968.4572983337</v>
      </c>
      <c r="G24" s="28">
        <v>0.31071799999999999</v>
      </c>
      <c r="H24" s="12">
        <f>IF(F24&lt;0,0,F24*G24)</f>
        <v>123966.68111482364</v>
      </c>
      <c r="I24" s="13">
        <f t="shared" si="2"/>
        <v>522935.13841315731</v>
      </c>
      <c r="K24" s="35"/>
      <c r="L24" s="33"/>
      <c r="M24" s="33"/>
      <c r="N24" s="33"/>
      <c r="O24" s="33"/>
      <c r="P24" s="33"/>
      <c r="Q24" s="34"/>
    </row>
    <row r="25" spans="2:17" ht="15.75" thickBot="1" x14ac:dyDescent="0.3">
      <c r="B25" s="14">
        <v>21</v>
      </c>
      <c r="C25" s="15">
        <f t="shared" si="3"/>
        <v>522935.13841315731</v>
      </c>
      <c r="D25" s="15">
        <v>0</v>
      </c>
      <c r="E25" s="15">
        <v>-87500</v>
      </c>
      <c r="F25" s="15">
        <f t="shared" si="0"/>
        <v>435435.13841315731</v>
      </c>
      <c r="G25" s="16"/>
      <c r="H25" s="17">
        <f>IF(F25&lt;0,0,F25*G25)</f>
        <v>0</v>
      </c>
      <c r="I25" s="18">
        <f>(C25+D25+E25)/1000</f>
        <v>435.43513841315729</v>
      </c>
      <c r="K25" s="35"/>
      <c r="L25" s="33"/>
      <c r="M25" s="33"/>
      <c r="N25" s="33"/>
      <c r="O25" s="33"/>
      <c r="P25" s="33"/>
      <c r="Q25" s="34"/>
    </row>
    <row r="26" spans="2:17" ht="15.75" thickBot="1" x14ac:dyDescent="0.3">
      <c r="B26" s="19"/>
      <c r="C26" s="19"/>
      <c r="D26" s="19"/>
      <c r="E26" s="19"/>
      <c r="F26" s="19"/>
      <c r="G26" s="19"/>
      <c r="H26" s="19"/>
      <c r="I26" s="19"/>
    </row>
    <row r="27" spans="2:17" ht="15.75" thickTop="1" x14ac:dyDescent="0.25">
      <c r="E27" s="20" t="s">
        <v>9</v>
      </c>
      <c r="F27" s="21"/>
      <c r="G27" s="21"/>
      <c r="H27" s="21"/>
      <c r="I27" s="29"/>
    </row>
    <row r="28" spans="2:17" x14ac:dyDescent="0.25">
      <c r="E28" s="22" t="s">
        <v>10</v>
      </c>
      <c r="F28" s="23"/>
      <c r="G28" s="23"/>
      <c r="H28" s="23"/>
      <c r="I28" s="30"/>
    </row>
    <row r="29" spans="2:17" x14ac:dyDescent="0.25">
      <c r="E29" s="22" t="s">
        <v>11</v>
      </c>
      <c r="F29" s="23"/>
      <c r="G29" s="23"/>
      <c r="H29" s="23"/>
      <c r="I29" s="30"/>
    </row>
    <row r="30" spans="2:17" x14ac:dyDescent="0.25">
      <c r="E30" s="22" t="s">
        <v>12</v>
      </c>
      <c r="F30" s="23"/>
      <c r="G30" s="23"/>
      <c r="H30" s="23"/>
      <c r="I30" s="30"/>
    </row>
    <row r="31" spans="2:17" x14ac:dyDescent="0.25">
      <c r="E31" s="22" t="s">
        <v>13</v>
      </c>
      <c r="F31" s="23"/>
      <c r="G31" s="23"/>
      <c r="H31" s="23"/>
      <c r="I31" s="30"/>
    </row>
    <row r="32" spans="2:17" x14ac:dyDescent="0.25">
      <c r="E32" s="22" t="s">
        <v>14</v>
      </c>
      <c r="F32" s="23"/>
      <c r="G32" s="23"/>
      <c r="H32" s="23"/>
      <c r="I32" s="30"/>
    </row>
    <row r="33" spans="5:9" x14ac:dyDescent="0.25">
      <c r="E33" s="22" t="s">
        <v>15</v>
      </c>
      <c r="F33" s="23"/>
      <c r="G33" s="23"/>
      <c r="H33" s="23"/>
      <c r="I33" s="30"/>
    </row>
    <row r="34" spans="5:9" x14ac:dyDescent="0.25">
      <c r="E34" s="22"/>
      <c r="F34" s="23"/>
      <c r="G34" s="23"/>
      <c r="H34" s="23"/>
      <c r="I34" s="30"/>
    </row>
    <row r="35" spans="5:9" x14ac:dyDescent="0.25">
      <c r="E35" s="25" t="s">
        <v>16</v>
      </c>
      <c r="F35" s="23"/>
      <c r="G35" s="23"/>
      <c r="H35" s="23"/>
      <c r="I35" s="30"/>
    </row>
    <row r="36" spans="5:9" x14ac:dyDescent="0.25">
      <c r="E36" s="25" t="s">
        <v>17</v>
      </c>
      <c r="F36" s="23"/>
      <c r="G36" s="23"/>
      <c r="H36" s="23"/>
      <c r="I36" s="30"/>
    </row>
    <row r="37" spans="5:9" x14ac:dyDescent="0.25">
      <c r="E37" s="25" t="s">
        <v>18</v>
      </c>
      <c r="F37" s="23"/>
      <c r="G37" s="23"/>
      <c r="H37" s="23"/>
      <c r="I37" s="30"/>
    </row>
    <row r="38" spans="5:9" x14ac:dyDescent="0.25">
      <c r="E38" s="25" t="s">
        <v>19</v>
      </c>
      <c r="F38" s="23"/>
      <c r="G38" s="23"/>
      <c r="H38" s="23"/>
      <c r="I38" s="30"/>
    </row>
    <row r="39" spans="5:9" x14ac:dyDescent="0.25">
      <c r="E39" s="25"/>
      <c r="F39" s="23"/>
      <c r="G39" s="23"/>
      <c r="H39" s="23"/>
      <c r="I39" s="30"/>
    </row>
    <row r="40" spans="5:9" x14ac:dyDescent="0.25">
      <c r="E40" s="25" t="s">
        <v>20</v>
      </c>
      <c r="F40" s="23"/>
      <c r="G40" s="23"/>
      <c r="H40" s="23"/>
      <c r="I40" s="30"/>
    </row>
    <row r="41" spans="5:9" x14ac:dyDescent="0.25">
      <c r="E41" s="25" t="s">
        <v>21</v>
      </c>
      <c r="F41" s="23"/>
      <c r="G41" s="23"/>
      <c r="H41" s="23"/>
      <c r="I41" s="30"/>
    </row>
    <row r="42" spans="5:9" x14ac:dyDescent="0.25">
      <c r="E42" s="25" t="s">
        <v>22</v>
      </c>
      <c r="F42" s="23"/>
      <c r="G42" s="23"/>
      <c r="H42" s="23"/>
      <c r="I42" s="30"/>
    </row>
    <row r="43" spans="5:9" x14ac:dyDescent="0.25">
      <c r="E43" s="25" t="s">
        <v>23</v>
      </c>
      <c r="F43" s="23"/>
      <c r="G43" s="23"/>
      <c r="H43" s="23"/>
      <c r="I43" s="30"/>
    </row>
    <row r="44" spans="5:9" x14ac:dyDescent="0.25">
      <c r="E44" s="25" t="s">
        <v>24</v>
      </c>
      <c r="F44" s="23"/>
      <c r="G44" s="23"/>
      <c r="H44" s="23"/>
      <c r="I44" s="30"/>
    </row>
    <row r="45" spans="5:9" x14ac:dyDescent="0.25">
      <c r="E45" s="25" t="s">
        <v>25</v>
      </c>
      <c r="F45" s="23"/>
      <c r="G45" s="23"/>
      <c r="H45" s="23"/>
      <c r="I45" s="30"/>
    </row>
    <row r="46" spans="5:9" x14ac:dyDescent="0.25">
      <c r="E46" s="25" t="s">
        <v>26</v>
      </c>
      <c r="F46" s="23"/>
      <c r="G46" s="23"/>
      <c r="H46" s="23"/>
      <c r="I46" s="30"/>
    </row>
    <row r="47" spans="5:9" x14ac:dyDescent="0.25">
      <c r="E47" s="25" t="s">
        <v>27</v>
      </c>
      <c r="F47" s="23"/>
      <c r="G47" s="23"/>
      <c r="H47" s="23"/>
      <c r="I47" s="30"/>
    </row>
    <row r="48" spans="5:9" ht="15.75" thickBot="1" x14ac:dyDescent="0.3">
      <c r="E48" s="26" t="s">
        <v>28</v>
      </c>
      <c r="F48" s="24"/>
      <c r="G48" s="24"/>
      <c r="H48" s="24"/>
      <c r="I48" s="31"/>
    </row>
    <row r="49" ht="15.75" thickTop="1" x14ac:dyDescent="0.25"/>
    <row r="65534" spans="255:255" x14ac:dyDescent="0.25">
      <c r="IU65534" s="4">
        <v>0</v>
      </c>
    </row>
  </sheetData>
  <pageMargins left="0.7" right="0.7" top="0.75" bottom="0.75" header="0.3" footer="0.3"/>
  <pageSetup orientation="portrait"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C45EFF8A-E60A-40EB-9A40-5FA652B7842D}">
          <xm:f>#REF!</xm:f>
        </x15:webExtension>
        <x15:webExtension appRef="{3E320518-FDED-4840-AA1D-BC6F72C5F4AC}">
          <xm:f>#REF!</xm:f>
        </x15:webExtension>
        <x15:webExtension appRef="{C79E3E57-4C1E-478A-ABDE-1E3B2F02E1E0}">
          <xm:f>#REF!</xm:f>
        </x15:webExtension>
        <x15:webExtension appRef="{C6FBAD1C-94AF-4D87-AD12-4CB7824DF6DA}">
          <xm:f>#REF!</xm:f>
        </x15:webExtension>
        <x15:webExtension appRef="{EC4AE4C9-F084-4991-9B05-561FAA643154}">
          <xm:f>#REF!</xm:f>
        </x15:webExtension>
        <x15:webExtension appRef="{FD629B8E-F2BA-4121-AB77-0DF7D6BBCE95}">
          <xm:f>#REF!</xm:f>
        </x15:webExtension>
        <x15:webExtension appRef="{A9A298C6-29D0-42EE-82AB-65F114435592}">
          <xm:f>#REF!</xm:f>
        </x15:webExtension>
        <x15:webExtension appRef="{CFF79AC4-4D92-43DB-A3F3-086CC926C4E0}">
          <xm:f>#REF!</xm:f>
        </x15:webExtension>
        <x15:webExtension appRef="{78CEC774-CFC4-4FCB-8D3A-BB8C07654217}">
          <xm:f>#REF!</xm:f>
        </x15:webExtension>
        <x15:webExtension appRef="{32A0C1B3-8F6D-4198-94CF-21E467DA5803}">
          <xm:f>#REF!</xm:f>
        </x15:webExtension>
        <x15:webExtension appRef="{17E69703-8A43-4B4E-A7FC-0FD648443510}">
          <xm:f>#REF!</xm:f>
        </x15:webExtension>
        <x15:webExtension appRef="{910A89F1-196A-4D01-B2FA-4B26609F7CEC}">
          <xm:f>#REF!</xm:f>
        </x15:webExtension>
        <x15:webExtension appRef="{BFE3019F-07C4-4ABF-BC6C-D3E817AC05FE}">
          <xm:f>#REF!</xm:f>
        </x15:webExtension>
        <x15:webExtension appRef="{F0172E2D-0D0A-4927-9509-D07FA8CBD77F}">
          <xm:f>#REF!</xm:f>
        </x15:webExtension>
        <x15:webExtension appRef="{0CE71EC6-DFBF-486F-BA69-DAE301D88D32}">
          <xm:f>#REF!</xm:f>
        </x15:webExtension>
        <x15:webExtension appRef="{F5A41832-2679-430B-A9FB-9EB65EFD5C32}">
          <xm:f>#REF!</xm:f>
        </x15:webExtension>
        <x15:webExtension appRef="{8187E37B-A7ED-4806-B452-26A197E6F671}">
          <xm:f>#REF!</xm:f>
        </x15:webExtension>
        <x15:webExtension appRef="{DCA9F381-4FA2-4C31-8D64-95BF7D5FE703}">
          <xm:f>#REF!</xm:f>
        </x15:webExtension>
        <x15:webExtension appRef="{20701756-524F-4C82-8F16-3DDA064309AC}">
          <xm:f>#REF!</xm:f>
        </x15:webExtension>
        <x15:webExtension appRef="{4C76AD77-3836-4EB7-B806-1B2AC7919051}">
          <xm:f>#REF!</xm:f>
        </x15:webExtension>
        <x15:webExtension appRef="{46529DDB-766A-4DDC-B400-3D983CEA5BBE}">
          <xm:f>#REF!</xm:f>
        </x15:webExtension>
        <x15:webExtension appRef="{D8C46ECB-336B-41F5-B5AB-AC035C00A185}">
          <xm:f>#REF!</xm:f>
        </x15:webExtension>
        <x15:webExtension appRef="{26CD8DE3-7F00-414A-94F8-6F950BD6ACE3}">
          <xm:f>Sheet1!1:1048576</xm:f>
        </x15:webExtension>
        <x15:webExtension appRef="{F10E4911-6EFB-4F91-9AD0-B379FE258F33}">
          <xm:f>Sheet1!$G$5</xm:f>
        </x15:webExtension>
        <x15:webExtension appRef="{CC0F6763-493A-4EFD-9CF1-D8D030131FEC}">
          <xm:f>Sheet1!$G$6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7E65778F33C748BB85122A3703E911" ma:contentTypeVersion="0" ma:contentTypeDescription="Create a new document." ma:contentTypeScope="" ma:versionID="bfd05f072782c00ed9c3b6c46d1ecfc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15787acf22db4e4c0ac8b858fca640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DA9B5-F18A-4695-8FDA-1490EAA6E57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E15AD7-6709-47DF-AC3F-2DFC99877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449DAC-0847-40DA-8B2B-5C4248B41E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Frontline Systems, Inc.</dc:creator>
  <cp:keywords/>
  <dc:description/>
  <cp:lastModifiedBy>Skylab</cp:lastModifiedBy>
  <cp:revision/>
  <dcterms:created xsi:type="dcterms:W3CDTF">2007-04-24T18:40:54Z</dcterms:created>
  <dcterms:modified xsi:type="dcterms:W3CDTF">2014-09-06T06:55:35Z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0x010100A47E65778F33C748BB85122A3703E911</vt:lpwstr>
  </property>
</Properties>
</file>